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ocumentos\CSJ 2021\CONTRATACION 2021\Contrato 09 polizas\"/>
    </mc:Choice>
  </mc:AlternateContent>
  <xr:revisionPtr revIDLastSave="0" documentId="8_{02039376-C63B-47D5-85EB-E05899C3E0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MPESTRES" sheetId="1" r:id="rId1"/>
    <sheet name="LA ORQUIDEA" sheetId="2" r:id="rId2"/>
    <sheet name="EL CHOCO" sheetId="3" r:id="rId3"/>
    <sheet name="LOS ALPES" sheetId="4" r:id="rId4"/>
    <sheet name="EL ROSAL" sheetId="5" r:id="rId5"/>
    <sheet name="EL CARMEN" sheetId="6" r:id="rId6"/>
    <sheet name="ALTO RETIRO" sheetId="8" r:id="rId7"/>
    <sheet name="LA ESTRELLA" sheetId="7" r:id="rId8"/>
    <sheet name="BAJO RETIRO" sheetId="9" r:id="rId9"/>
    <sheet name="CHILICAMBE" sheetId="10" r:id="rId10"/>
    <sheet name="EL CEDRO" sheetId="11" r:id="rId11"/>
  </sheets>
  <definedNames>
    <definedName name="_xlnm._FilterDatabase" localSheetId="6" hidden="1">'ALTO RETIRO'!$A$1:$N$31</definedName>
    <definedName name="_xlnm._FilterDatabase" localSheetId="8" hidden="1">'BAJO RETIRO'!$A$1:$N$29</definedName>
    <definedName name="_xlnm._FilterDatabase" localSheetId="0" hidden="1">CAMPESTRES!$A$1:$N$115</definedName>
    <definedName name="_xlnm._FilterDatabase" localSheetId="9" hidden="1">CHILICAMBE!$A$1:$N$37</definedName>
    <definedName name="_xlnm._FilterDatabase" localSheetId="5" hidden="1">'EL CARMEN'!$A$1:$N$39</definedName>
    <definedName name="_xlnm._FilterDatabase" localSheetId="10" hidden="1">'EL CEDRO'!$A$1:$N$115</definedName>
    <definedName name="_xlnm._FilterDatabase" localSheetId="2" hidden="1">'EL CHOCO'!$A$1:$N$22</definedName>
    <definedName name="_xlnm._FilterDatabase" localSheetId="4" hidden="1">'EL ROSAL'!$A$1:$N$24</definedName>
    <definedName name="_xlnm._FilterDatabase" localSheetId="7" hidden="1">'LA ESTRELLA'!$A$1:$N$28</definedName>
    <definedName name="_xlnm._FilterDatabase" localSheetId="1" hidden="1">'LA ORQUIDEA'!$A$1:$N$44</definedName>
    <definedName name="_xlnm._FilterDatabase" localSheetId="3" hidden="1">'LOS ALPES'!$A$1:$N$41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7" i="1" l="1"/>
  <c r="B136" i="1"/>
  <c r="B135" i="1"/>
  <c r="L126" i="1"/>
  <c r="L67" i="1"/>
  <c r="L32" i="9"/>
  <c r="N3" i="1"/>
  <c r="N4" i="1"/>
  <c r="N5" i="1"/>
  <c r="N7" i="1"/>
  <c r="N8" i="1"/>
  <c r="N9" i="1"/>
  <c r="N11" i="1"/>
  <c r="N12" i="1"/>
  <c r="N13" i="1"/>
  <c r="N15" i="1"/>
  <c r="N16" i="1"/>
  <c r="N17" i="1"/>
  <c r="N19" i="1"/>
  <c r="N20" i="1"/>
  <c r="N21" i="1"/>
  <c r="N23" i="1"/>
  <c r="N24" i="1"/>
  <c r="N25" i="1"/>
  <c r="N27" i="1"/>
  <c r="N28" i="1"/>
  <c r="N30" i="1"/>
  <c r="N31" i="1"/>
  <c r="N32" i="1"/>
  <c r="N34" i="1"/>
  <c r="N35" i="1"/>
  <c r="N36" i="1"/>
  <c r="N38" i="1"/>
  <c r="N39" i="1"/>
  <c r="N40" i="1"/>
  <c r="N42" i="1"/>
  <c r="N43" i="1"/>
  <c r="N44" i="1"/>
  <c r="N46" i="1"/>
  <c r="N47" i="1"/>
  <c r="N48" i="1"/>
  <c r="N50" i="1"/>
  <c r="N51" i="1"/>
  <c r="N52" i="1"/>
  <c r="N54" i="1"/>
  <c r="N55" i="1"/>
  <c r="N56" i="1"/>
  <c r="N58" i="1"/>
  <c r="N59" i="1"/>
  <c r="N60" i="1"/>
  <c r="N62" i="1"/>
  <c r="N63" i="1"/>
  <c r="N65" i="1"/>
  <c r="N77" i="1"/>
  <c r="N79" i="1"/>
  <c r="N80" i="1"/>
  <c r="N81" i="1"/>
  <c r="N83" i="1"/>
  <c r="N84" i="1"/>
  <c r="N85" i="1"/>
  <c r="N87" i="1"/>
  <c r="N88" i="1"/>
  <c r="N89" i="1"/>
  <c r="N91" i="1"/>
  <c r="N92" i="1"/>
  <c r="N93" i="1"/>
  <c r="N95" i="1"/>
  <c r="N104" i="1"/>
  <c r="N105" i="1"/>
  <c r="N109" i="1"/>
  <c r="N122" i="1"/>
  <c r="K134" i="1" l="1"/>
  <c r="L29" i="7" l="1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26" i="5"/>
  <c r="L25" i="5"/>
  <c r="L39" i="3" l="1"/>
  <c r="L38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0" i="8"/>
  <c r="L109" i="11" l="1"/>
  <c r="L99" i="1"/>
  <c r="N99" i="1" s="1"/>
  <c r="L98" i="1"/>
  <c r="N98" i="1" s="1"/>
  <c r="L32" i="8"/>
  <c r="L116" i="11"/>
  <c r="B131" i="1" l="1"/>
  <c r="N126" i="1"/>
  <c r="L116" i="1" l="1"/>
  <c r="N116" i="1" s="1"/>
  <c r="L117" i="1"/>
  <c r="N117" i="1" s="1"/>
  <c r="L118" i="1"/>
  <c r="N118" i="1" s="1"/>
  <c r="L119" i="1"/>
  <c r="N119" i="1" s="1"/>
  <c r="L120" i="1"/>
  <c r="N120" i="1" s="1"/>
  <c r="L121" i="1"/>
  <c r="N121" i="1" s="1"/>
  <c r="L123" i="1"/>
  <c r="N123" i="1" s="1"/>
  <c r="L124" i="1"/>
  <c r="N124" i="1" s="1"/>
  <c r="L125" i="1"/>
  <c r="N125" i="1" s="1"/>
  <c r="L30" i="9"/>
  <c r="L31" i="9"/>
  <c r="L115" i="11"/>
  <c r="L114" i="11"/>
  <c r="L113" i="11"/>
  <c r="L112" i="11"/>
  <c r="L111" i="11"/>
  <c r="L110" i="11"/>
  <c r="L108" i="11"/>
  <c r="L107" i="11"/>
  <c r="L106" i="11"/>
  <c r="L105" i="11"/>
  <c r="L104" i="11"/>
  <c r="L102" i="11"/>
  <c r="L101" i="11"/>
  <c r="L100" i="11"/>
  <c r="L99" i="11"/>
  <c r="L98" i="11"/>
  <c r="L96" i="11"/>
  <c r="L95" i="11"/>
  <c r="L94" i="11"/>
  <c r="L93" i="11"/>
  <c r="L91" i="11"/>
  <c r="L89" i="11"/>
  <c r="L87" i="11"/>
  <c r="L85" i="11"/>
  <c r="L83" i="11"/>
  <c r="L82" i="11"/>
  <c r="L80" i="11"/>
  <c r="L78" i="11"/>
  <c r="L76" i="11"/>
  <c r="L74" i="11"/>
  <c r="L70" i="11"/>
  <c r="L66" i="11"/>
  <c r="L62" i="11"/>
  <c r="L58" i="11"/>
  <c r="L54" i="11"/>
  <c r="L50" i="11"/>
  <c r="L46" i="11"/>
  <c r="L42" i="11"/>
  <c r="L38" i="11"/>
  <c r="L34" i="11"/>
  <c r="L30" i="11"/>
  <c r="L26" i="11"/>
  <c r="L22" i="11"/>
  <c r="L18" i="11"/>
  <c r="L14" i="11"/>
  <c r="L10" i="11"/>
  <c r="L6" i="11"/>
  <c r="L2" i="11"/>
  <c r="L37" i="10"/>
  <c r="L36" i="10"/>
  <c r="L35" i="10"/>
  <c r="L34" i="10"/>
  <c r="L30" i="10"/>
  <c r="L26" i="10"/>
  <c r="L22" i="10"/>
  <c r="L18" i="10"/>
  <c r="L14" i="10"/>
  <c r="L10" i="10"/>
  <c r="L6" i="10"/>
  <c r="L2" i="10"/>
  <c r="L29" i="9"/>
  <c r="L28" i="9"/>
  <c r="L27" i="9"/>
  <c r="L23" i="9"/>
  <c r="L19" i="9"/>
  <c r="L16" i="9"/>
  <c r="L14" i="9"/>
  <c r="L11" i="9"/>
  <c r="L9" i="9"/>
  <c r="L6" i="9"/>
  <c r="L2" i="9"/>
  <c r="L2" i="8"/>
  <c r="L6" i="8"/>
  <c r="L9" i="8"/>
  <c r="L13" i="8"/>
  <c r="L16" i="8"/>
  <c r="L20" i="8"/>
  <c r="L24" i="8"/>
  <c r="L28" i="8"/>
  <c r="L29" i="8"/>
  <c r="L31" i="8"/>
  <c r="L28" i="7"/>
  <c r="L27" i="7"/>
  <c r="L26" i="7"/>
  <c r="L25" i="7"/>
  <c r="L22" i="7"/>
  <c r="L18" i="7"/>
  <c r="L14" i="7"/>
  <c r="L10" i="7"/>
  <c r="L6" i="7"/>
  <c r="L2" i="7"/>
  <c r="L46" i="7" s="1"/>
  <c r="L39" i="6"/>
  <c r="L38" i="6"/>
  <c r="L37" i="6"/>
  <c r="L36" i="6"/>
  <c r="L35" i="6"/>
  <c r="L34" i="6"/>
  <c r="L32" i="6"/>
  <c r="L30" i="6"/>
  <c r="L28" i="6"/>
  <c r="L25" i="6"/>
  <c r="L24" i="6"/>
  <c r="L23" i="6"/>
  <c r="L19" i="6"/>
  <c r="L15" i="6"/>
  <c r="L11" i="6"/>
  <c r="L8" i="6"/>
  <c r="L5" i="6"/>
  <c r="L2" i="6"/>
  <c r="L40" i="6" s="1"/>
  <c r="L24" i="5"/>
  <c r="L23" i="5"/>
  <c r="L22" i="5"/>
  <c r="L18" i="5"/>
  <c r="L17" i="5"/>
  <c r="L14" i="5"/>
  <c r="L11" i="5"/>
  <c r="L8" i="5"/>
  <c r="L5" i="5"/>
  <c r="L2" i="5"/>
  <c r="L41" i="4"/>
  <c r="L40" i="4"/>
  <c r="L39" i="4"/>
  <c r="L38" i="4"/>
  <c r="L34" i="4"/>
  <c r="L33" i="4"/>
  <c r="L32" i="4"/>
  <c r="L29" i="4"/>
  <c r="L26" i="4"/>
  <c r="L23" i="4"/>
  <c r="L20" i="4"/>
  <c r="L17" i="4"/>
  <c r="L14" i="4"/>
  <c r="L11" i="4"/>
  <c r="L8" i="4"/>
  <c r="L5" i="4"/>
  <c r="L2" i="4"/>
  <c r="L42" i="4" s="1"/>
  <c r="L22" i="3"/>
  <c r="L21" i="3"/>
  <c r="L17" i="3"/>
  <c r="L12" i="3"/>
  <c r="L11" i="3"/>
  <c r="L10" i="3"/>
  <c r="L9" i="3"/>
  <c r="L8" i="3"/>
  <c r="L6" i="3"/>
  <c r="L4" i="3"/>
  <c r="L2" i="3"/>
  <c r="L40" i="3" s="1"/>
  <c r="L44" i="2"/>
  <c r="L43" i="2"/>
  <c r="L42" i="2"/>
  <c r="L38" i="2"/>
  <c r="L34" i="2"/>
  <c r="L30" i="2"/>
  <c r="L26" i="2"/>
  <c r="L22" i="2"/>
  <c r="L18" i="2"/>
  <c r="L14" i="2"/>
  <c r="L10" i="2"/>
  <c r="L6" i="2"/>
  <c r="L2" i="2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8" i="1"/>
  <c r="N108" i="1" s="1"/>
  <c r="L107" i="1"/>
  <c r="N107" i="1" s="1"/>
  <c r="L106" i="1"/>
  <c r="N106" i="1" s="1"/>
  <c r="L103" i="1"/>
  <c r="N103" i="1" s="1"/>
  <c r="L102" i="1"/>
  <c r="N102" i="1" s="1"/>
  <c r="L101" i="1"/>
  <c r="N101" i="1" s="1"/>
  <c r="L100" i="1"/>
  <c r="N100" i="1" s="1"/>
  <c r="L97" i="1"/>
  <c r="N97" i="1" s="1"/>
  <c r="L96" i="1"/>
  <c r="N96" i="1" s="1"/>
  <c r="L94" i="1"/>
  <c r="N94" i="1" s="1"/>
  <c r="L90" i="1"/>
  <c r="N90" i="1" s="1"/>
  <c r="L86" i="1"/>
  <c r="N86" i="1" s="1"/>
  <c r="L82" i="1"/>
  <c r="N82" i="1" s="1"/>
  <c r="L78" i="1"/>
  <c r="N78" i="1" s="1"/>
  <c r="L76" i="1"/>
  <c r="N76" i="1" s="1"/>
  <c r="L75" i="1"/>
  <c r="N75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6" i="1"/>
  <c r="N66" i="1" s="1"/>
  <c r="L64" i="1"/>
  <c r="N64" i="1" s="1"/>
  <c r="L61" i="1"/>
  <c r="N61" i="1" s="1"/>
  <c r="L57" i="1"/>
  <c r="N57" i="1" s="1"/>
  <c r="L53" i="1"/>
  <c r="N53" i="1" s="1"/>
  <c r="L49" i="1"/>
  <c r="N49" i="1" s="1"/>
  <c r="L45" i="1"/>
  <c r="N45" i="1" s="1"/>
  <c r="L41" i="1"/>
  <c r="N41" i="1" s="1"/>
  <c r="L37" i="1"/>
  <c r="N37" i="1" s="1"/>
  <c r="L33" i="1"/>
  <c r="N33" i="1" s="1"/>
  <c r="L29" i="1"/>
  <c r="N29" i="1" s="1"/>
  <c r="L26" i="1"/>
  <c r="N26" i="1" s="1"/>
  <c r="L22" i="1"/>
  <c r="N22" i="1" s="1"/>
  <c r="L18" i="1"/>
  <c r="N18" i="1" s="1"/>
  <c r="L14" i="1"/>
  <c r="N14" i="1" s="1"/>
  <c r="L10" i="1"/>
  <c r="N10" i="1" s="1"/>
  <c r="L6" i="1"/>
  <c r="N6" i="1" s="1"/>
  <c r="L2" i="1"/>
  <c r="N2" i="1" s="1"/>
  <c r="L117" i="11" l="1"/>
  <c r="L27" i="5"/>
  <c r="L33" i="9"/>
  <c r="N127" i="1"/>
  <c r="L38" i="10"/>
  <c r="L127" i="1"/>
  <c r="B134" i="1" s="1"/>
  <c r="L45" i="2"/>
  <c r="L33" i="8"/>
  <c r="B130" i="1" l="1"/>
  <c r="B132" i="1" s="1"/>
</calcChain>
</file>

<file path=xl/sharedStrings.xml><?xml version="1.0" encoding="utf-8"?>
<sst xmlns="http://schemas.openxmlformats.org/spreadsheetml/2006/main" count="3574" uniqueCount="544">
  <si>
    <t>No. CUENTA</t>
  </si>
  <si>
    <t>NOMBRE DE CUENTA</t>
  </si>
  <si>
    <t>No. SUB-CUENTA</t>
  </si>
  <si>
    <t>NOMBRE DE SUB-CUENTA</t>
  </si>
  <si>
    <t>SEDE</t>
  </si>
  <si>
    <t>SUB-SEDE</t>
  </si>
  <si>
    <t xml:space="preserve">UBICACIÓN </t>
  </si>
  <si>
    <t>No. ORDEN</t>
  </si>
  <si>
    <t>DETALLE</t>
  </si>
  <si>
    <t>CANTIDAD</t>
  </si>
  <si>
    <t>V/UNITARIO</t>
  </si>
  <si>
    <t>V/TOTAL</t>
  </si>
  <si>
    <t>ESTADO</t>
  </si>
  <si>
    <t>EQUIPOS DE COMUNICACIÓN Y COMPUTACIÓN</t>
  </si>
  <si>
    <t>Equipo de computación</t>
  </si>
  <si>
    <t xml:space="preserve">EL SALADO </t>
  </si>
  <si>
    <t>PRINCIPAL</t>
  </si>
  <si>
    <t>SALA DE SISTEMAS</t>
  </si>
  <si>
    <t>Monitor de cola HP 5502 SN: CNC54539ZX</t>
  </si>
  <si>
    <t>CPU HORIZONTAL SN: MXJ60105Y4</t>
  </si>
  <si>
    <t>Teclado genius</t>
  </si>
  <si>
    <t>Mouse Lenovo SN: OB166B42522615</t>
  </si>
  <si>
    <t>Monitor de cola HP 5502 SN:CNC5461FCH</t>
  </si>
  <si>
    <t>CPU HORIZONTAL SN: MXJ601067Q</t>
  </si>
  <si>
    <t>Teclado hp M: SK-2880</t>
  </si>
  <si>
    <t>Mouse Lenovo SN: OB1661342522631</t>
  </si>
  <si>
    <t>Monitor de cola HP 5502 SN: CNC54721D7</t>
  </si>
  <si>
    <t>CPU HORIZONTAL HP SN: MXJ60106BN</t>
  </si>
  <si>
    <t>Mouse genius SN: X3L85942902053</t>
  </si>
  <si>
    <t>Monitor benq SN:ETK5406040019</t>
  </si>
  <si>
    <t>CPU HORIZONTAL HP SN: MXJ601069v</t>
  </si>
  <si>
    <t>Mouse compumax</t>
  </si>
  <si>
    <t>Monitor de cola HP 5502 SN: CNC5453680</t>
  </si>
  <si>
    <t>CPU maxpac M: 6805</t>
  </si>
  <si>
    <t>Mouse genius sn: X3L85942902061</t>
  </si>
  <si>
    <t>Monitor benq SN:ETK5A06039019</t>
  </si>
  <si>
    <t xml:space="preserve">Teclado HP </t>
  </si>
  <si>
    <t>Monitor de cola HP  5502 SN: CNC5452T2J</t>
  </si>
  <si>
    <t>CPU horizontal HP SN: MXJ60105VM</t>
  </si>
  <si>
    <t xml:space="preserve">Teclado genius </t>
  </si>
  <si>
    <t>Monitor de cola HP 5502 SN: CNC547216Q</t>
  </si>
  <si>
    <t>CPU horizontal HP SN: MXJ60301T5</t>
  </si>
  <si>
    <t>Teclado LD M: ST1001</t>
  </si>
  <si>
    <t>Mouse HP SN: 265986-003</t>
  </si>
  <si>
    <t>Monitor HP L1706 SN: CNC739RMVV</t>
  </si>
  <si>
    <t>CPU HP COMPAQ DC5750SFF SN: MXJ7470B2K</t>
  </si>
  <si>
    <t>Teclado HP SK2880 SN: B93CB0ACPSH2VK</t>
  </si>
  <si>
    <t>Mouse HP VV96 F93A0AN3SF24ZR</t>
  </si>
  <si>
    <t>Monitor HP 5502 SN: CNC5453B5J</t>
  </si>
  <si>
    <t>CPU Horizontal HP SN: MXJ60105Y4</t>
  </si>
  <si>
    <t>Mouse Lenovo M100 SN: 0B1661342522671</t>
  </si>
  <si>
    <t>Monitor benq SN: ETK5A06005019</t>
  </si>
  <si>
    <t>Teclado LD ST1001</t>
  </si>
  <si>
    <t>Mouse HP WU810AA SN: CNB025-5160</t>
  </si>
  <si>
    <t>Monitor benq SN: ETK5A05991019</t>
  </si>
  <si>
    <t>Mouse HP WU810AA SN: CNB027-3144</t>
  </si>
  <si>
    <t>Monitor benq SN: ETK5A05842019</t>
  </si>
  <si>
    <t>Teclado genius KB-06XE</t>
  </si>
  <si>
    <t>Mouse PC Smart MOS-300</t>
  </si>
  <si>
    <t>Monitor HP 5502 SN: CNC5453B03</t>
  </si>
  <si>
    <t>CPU horizontal HP SN: MXJ60106BK</t>
  </si>
  <si>
    <t>Teclado genius GK-100011</t>
  </si>
  <si>
    <t>Mouse HP WUB10AA SN:CNB034-4654</t>
  </si>
  <si>
    <t>Monitor HP5502 SN: CNC5452T2L</t>
  </si>
  <si>
    <t>CPU Horizontal HP: MXJ60301TN</t>
  </si>
  <si>
    <t>Mouse HP WU810AA</t>
  </si>
  <si>
    <t>PORTATIL HP SN: CND4407VSO</t>
  </si>
  <si>
    <t>CARGADOR PORTATIL HP</t>
  </si>
  <si>
    <t>Mouse HP  WU810AA SN: CNB034</t>
  </si>
  <si>
    <t>PORTATIL COMPUMAX  26243506</t>
  </si>
  <si>
    <t>PORTATIL COMPUMAX  26243571</t>
  </si>
  <si>
    <t>MAQUINARIA Y EQUIPO</t>
  </si>
  <si>
    <t>Equipo de ayuda audiovisual</t>
  </si>
  <si>
    <t>Video beam EPSON H430A SN: PSPK23300895</t>
  </si>
  <si>
    <t>Video beam OPTOMA DAEXSGL</t>
  </si>
  <si>
    <t>Equipo de comunicación</t>
  </si>
  <si>
    <t>Cabina American SOUND 600w</t>
  </si>
  <si>
    <t xml:space="preserve">Trípode cabina </t>
  </si>
  <si>
    <t>Grabadora Kalley DVD/USB K-BTV 123</t>
  </si>
  <si>
    <t>Impresora de cinta LX-300</t>
  </si>
  <si>
    <t>REGULAR</t>
  </si>
  <si>
    <t>Grabadora Kalley cd/DVD/USB k-btv125</t>
  </si>
  <si>
    <t>MUEBLES, ENSERES Y EQUIPO DE OFICINA</t>
  </si>
  <si>
    <t>Muebles y enseres</t>
  </si>
  <si>
    <t xml:space="preserve">Archivador 4 cajones </t>
  </si>
  <si>
    <t>QUIOSCO VIVE DIGITAL</t>
  </si>
  <si>
    <t xml:space="preserve">Computador portátil HP </t>
  </si>
  <si>
    <t xml:space="preserve">CARGADOR PORTATIL HP </t>
  </si>
  <si>
    <t>Monitor HP L1706 SN: CNC739RMVF</t>
  </si>
  <si>
    <t>CPU Horizontal HP COMPAQ SN: MXJ7470CDK</t>
  </si>
  <si>
    <t>Teclado HP SK2880</t>
  </si>
  <si>
    <t>Mouse HP</t>
  </si>
  <si>
    <t>Monitor HP L1706 SN: CNC7399RMS1</t>
  </si>
  <si>
    <t>Torre Horizontal HP COMPAQ</t>
  </si>
  <si>
    <t>Teclado HP SK 2880</t>
  </si>
  <si>
    <t>Mouse CPE LD</t>
  </si>
  <si>
    <t>Monitor HP L1706 SN: CNC739RMVC</t>
  </si>
  <si>
    <t>CPU Horizontal HP COMPAQ SN: MXJ7470CDCV</t>
  </si>
  <si>
    <t>Teclado LD ST 1001</t>
  </si>
  <si>
    <t>Mouse HP UV96</t>
  </si>
  <si>
    <t>Monitor HP L1706 SN: CNC739RLUL</t>
  </si>
  <si>
    <t>CPU Horizontal HP COMPAQ SN: MXJ7470CUH</t>
  </si>
  <si>
    <t>Mouse genius xsCROLL GM-120014</t>
  </si>
  <si>
    <t>Cargador de computador portátil HP SN: WCNXAOC3U5X2NZ</t>
  </si>
  <si>
    <t>Impresora multifuncional HP Laser jet pro  SN:CND8FD12TW</t>
  </si>
  <si>
    <t>Televisor pantalla plana Samsung de 32"</t>
  </si>
  <si>
    <t>EQUIPOS DE COMEDOR, COCINA, DESPENSA Y HOSTELERÍA</t>
  </si>
  <si>
    <t>Equipo de restaurante y cafetería</t>
  </si>
  <si>
    <t>RESTAURANTE ESCOLAR</t>
  </si>
  <si>
    <t>Congelador challenger</t>
  </si>
  <si>
    <t>RECTORIA</t>
  </si>
  <si>
    <t>Impresora Lanior LD117 SN:VB4408807816</t>
  </si>
  <si>
    <t>Impresora HP laserjet promfp M127FM SN:CN139GDQGBD</t>
  </si>
  <si>
    <t>Computador todo en uno LENOVO SN: CS02904189</t>
  </si>
  <si>
    <t>Teclado Lenovo LXH-EKB-10YA SN:51112066</t>
  </si>
  <si>
    <t>Mouse LENOVO LXH-EMS-10ZA SN:51085064</t>
  </si>
  <si>
    <t>Dispensador de Agua marca - INDURAMA</t>
  </si>
  <si>
    <t>Monitor AOC M:E2070SWN</t>
  </si>
  <si>
    <t>DVR Servidor de seguridad</t>
  </si>
  <si>
    <t>16 Cámaras de seguridad</t>
  </si>
  <si>
    <t>EQUIPO MÉDICO Y CIENTÍFICO</t>
  </si>
  <si>
    <t>Equipo de laboratorio</t>
  </si>
  <si>
    <t>LABORATORIO</t>
  </si>
  <si>
    <t xml:space="preserve">Bovina de tesla </t>
  </si>
  <si>
    <t>Microscopio Advanced óptica 4 lentes grande</t>
  </si>
  <si>
    <t>Microscopio Radical pequeño 4 Lentes</t>
  </si>
  <si>
    <t>326-327</t>
  </si>
  <si>
    <t>Centrifuga Eléctrica</t>
  </si>
  <si>
    <t>Televisor Panasonic de 32"</t>
  </si>
  <si>
    <t>BODEGA</t>
  </si>
  <si>
    <t>Video fle</t>
  </si>
  <si>
    <t>LA ORQUIDEA</t>
  </si>
  <si>
    <t>Monitor HP L15016    334328</t>
  </si>
  <si>
    <t>CPU Horizontal Lenovo thinkcentre 334327</t>
  </si>
  <si>
    <t>Teclado HP</t>
  </si>
  <si>
    <t>Mouse vissión</t>
  </si>
  <si>
    <t>Monitor view sonic 3311400</t>
  </si>
  <si>
    <t>CPU Horizontal Lenovo thinkcentre 334331</t>
  </si>
  <si>
    <t>Teclado Dell</t>
  </si>
  <si>
    <t>Monitor Dell</t>
  </si>
  <si>
    <t>CPU Horizontal Lenovo thinkcentre 334284</t>
  </si>
  <si>
    <t>Teclado packard Bell</t>
  </si>
  <si>
    <t>Monitor HP L1710 334286</t>
  </si>
  <si>
    <t>CPU Horizontal Lenovo thinkcentre 334328</t>
  </si>
  <si>
    <t>Monitor HP L1710  SN: CNC902QBGS</t>
  </si>
  <si>
    <t>CPU HP COMPAQ SN: MXL90608HG</t>
  </si>
  <si>
    <t>Monitor Benq</t>
  </si>
  <si>
    <t>CPU Horizontal HP  SN: MXJ5500637</t>
  </si>
  <si>
    <t>Monitor HP L1710</t>
  </si>
  <si>
    <t>CPU HP COMPAQ SN: MXL9060TK9</t>
  </si>
  <si>
    <t>CPU Horizontal Lenovo 334286</t>
  </si>
  <si>
    <t>Monitor HP L1710 SN: CNC902QBBT</t>
  </si>
  <si>
    <t>CPU HP COMPAQ SN: MXL906063F</t>
  </si>
  <si>
    <t>CPU HP COMPAQ SN: MXL9060741</t>
  </si>
  <si>
    <t>Grabadora Kalley DVD/USB</t>
  </si>
  <si>
    <t>Impresora HP laserjet M1212 MFP SN: CNJ8F4M90F</t>
  </si>
  <si>
    <t>SALON 2</t>
  </si>
  <si>
    <t>Video beam EPSON  SN: ESPK2300899</t>
  </si>
  <si>
    <t>EL CHOCO</t>
  </si>
  <si>
    <t>Portátil PC SMART SN: 12CP018618</t>
  </si>
  <si>
    <t>Cargador portátil Liteon</t>
  </si>
  <si>
    <t>Portátil PC SMART SN: 12CP018619</t>
  </si>
  <si>
    <t>Portátil PC SMART SN: 12CP018620</t>
  </si>
  <si>
    <t>Portátil PC SMART SN: 12CP018621</t>
  </si>
  <si>
    <t>Portátil PC SMART SN: 12CP018622</t>
  </si>
  <si>
    <t>Impresora HP Laser jet pro MFP M127FN</t>
  </si>
  <si>
    <t>Otra maquinaria y equipo</t>
  </si>
  <si>
    <t>Alarma plus -200</t>
  </si>
  <si>
    <t>Monitor Dell SN: 3311238</t>
  </si>
  <si>
    <t>CPU Horizontal HP SN: MXJ6031V6</t>
  </si>
  <si>
    <t>Teclado HP SN: B93CBOACPSLT2LW</t>
  </si>
  <si>
    <t>Mouse HP SN: F93A90HN3WPOQ20</t>
  </si>
  <si>
    <t>Mouse 330848</t>
  </si>
  <si>
    <t>Monitor HP SN:CNC615078G</t>
  </si>
  <si>
    <t>CPU QBEX SN: 2811024334</t>
  </si>
  <si>
    <t>Teclado IBM sn: 1537l25530004272B</t>
  </si>
  <si>
    <t>Mouse HP SN: FB7330AN3UY2MPH</t>
  </si>
  <si>
    <t>Nevera ICASA 209 lts</t>
  </si>
  <si>
    <t>BIBLIOTECA</t>
  </si>
  <si>
    <t>LOS ALPES</t>
  </si>
  <si>
    <t>Computador portátil PC SMART M:PCSGOV7OM-A SN: 22210187</t>
  </si>
  <si>
    <t>Cargador portátil Liteon SN: C11430000600</t>
  </si>
  <si>
    <t>Mouse pc Smart sn: x4g88175809375</t>
  </si>
  <si>
    <t>Computador portátil PC SMART M:PCSGOV7OM-A SN: 22210188</t>
  </si>
  <si>
    <t>Cargador portátil Liteon SN: C11430000400</t>
  </si>
  <si>
    <t>Mouse pc Smart sn: x4g88175909774</t>
  </si>
  <si>
    <t>Computador portátil PC SMART M:PCSGOV7OM-A SN: 22210189</t>
  </si>
  <si>
    <t>Cargador portátil Liteon SN: C11428014181</t>
  </si>
  <si>
    <t>Mouse pc Smart sn: x4g88175804898</t>
  </si>
  <si>
    <t>Computador portátil PC SMART M:PCSGOV7OM-A SN: 22210140</t>
  </si>
  <si>
    <t>Cargador portátil Liteon SN: C11430000401</t>
  </si>
  <si>
    <t>Mouse pc Smart sn: cx4g88175804654</t>
  </si>
  <si>
    <t>Computador portátil PC SMART M:PCSGOV7OM-A SN: 22210191</t>
  </si>
  <si>
    <t>Cargador portátil Liteon SN: C11430000404</t>
  </si>
  <si>
    <t>Mouse pc Smart sn: x4g88175804688</t>
  </si>
  <si>
    <t>Computador portátil HP SN: CND44082P1</t>
  </si>
  <si>
    <t>Cargador HP SN: wduuv0b4l7b4v8</t>
  </si>
  <si>
    <t>Mouse HP WUBLOAA SN: CNBO34-2003</t>
  </si>
  <si>
    <t>Computador portátil HP SN: CND4407YVL</t>
  </si>
  <si>
    <t>Cargador HP SN: wduuv0b1R7EH27</t>
  </si>
  <si>
    <t>Mouse HP WUBLOAA SN: CNBO37-4828</t>
  </si>
  <si>
    <t>Computador portátil HP SN: CND4407NFH</t>
  </si>
  <si>
    <t>Cargador HP SN: wduuv0b1R7EHAZ</t>
  </si>
  <si>
    <t>Mouse HP WUBLOAA SN: CNBO25-3229</t>
  </si>
  <si>
    <t>Computador portátil HP SN: CND4407QM9</t>
  </si>
  <si>
    <t>Cargador HP SN: wduvAOBZK6YRS</t>
  </si>
  <si>
    <t>Mouse HP WUBLOAA SN: CNBO25-3275</t>
  </si>
  <si>
    <t>Computador portátil HP SN: CND4407VY</t>
  </si>
  <si>
    <t>Cargador HP SN: wduuv0B1RTGRH</t>
  </si>
  <si>
    <t>Mouse HP WUBLOAA SN: CNBO258185</t>
  </si>
  <si>
    <t>Video Beam Epson optoma sn: Q8WQ416AAAAAC04-71</t>
  </si>
  <si>
    <t>Video beam power lite sn: PSPK2300876</t>
  </si>
  <si>
    <t>SALON DE PRIMARIA</t>
  </si>
  <si>
    <t>Monitor de cola HP 5502 SN: CNC5301S7H</t>
  </si>
  <si>
    <t>CPU HP DX5150V SFF SN: MXJ60301SG</t>
  </si>
  <si>
    <t>Teclado HP SK-2880 SN: B93CB0ACPSH2YL</t>
  </si>
  <si>
    <t>Mouse HP SN: F93A90AN35G0QYF</t>
  </si>
  <si>
    <t>Impresora multifuncional HP Laser jet   M1212NF MFP</t>
  </si>
  <si>
    <t>SALA DE PROFESORES</t>
  </si>
  <si>
    <t>Televisor de cola Daewo 32"</t>
  </si>
  <si>
    <t xml:space="preserve">EL ROSAL </t>
  </si>
  <si>
    <t>Computador portátil pc Smart PCSGOB 70M-A SN: 22211837</t>
  </si>
  <si>
    <t>Cargador para computador portátil Liteon SN: C11428011504</t>
  </si>
  <si>
    <t>Mouse PCSMART MOS-300 SN: 1402015012</t>
  </si>
  <si>
    <t>Computador portátil pc Smart PCSGOB 70M-A SN: 22211838</t>
  </si>
  <si>
    <t>Cargador para computador portátil Liteon SN: C11428011514</t>
  </si>
  <si>
    <t>Mouse PCSMART MOS-300 SN: 1402015015</t>
  </si>
  <si>
    <t>Computador portátil pc Smart PCSGOB 70M-A SN: 22211839</t>
  </si>
  <si>
    <t>Cargador para computador portátil Liteon SN: C11428008074</t>
  </si>
  <si>
    <t>Mouse PCSMART MOS-300 SN: 1402015017</t>
  </si>
  <si>
    <t>Computador portátil pc Smart PCSGOB 70M-A SN: 22211840</t>
  </si>
  <si>
    <t>Cargador para computador portátil Liteon SN: C11428011087</t>
  </si>
  <si>
    <t>Mouse PCSMART MOS-300 SN: 1402015052</t>
  </si>
  <si>
    <t>Computador portátil pc Smart PCSGOB 70M-A SN: 22211841</t>
  </si>
  <si>
    <t>Cargador para computador portátil Liteon SN: C11428011496</t>
  </si>
  <si>
    <t>Mouse PCSMART MOS-300 SN: 1402015055</t>
  </si>
  <si>
    <t>Video beam optoma sn: Q8WQ411AAAAACO568</t>
  </si>
  <si>
    <t>Monitor de cola HP 5502 SN: CNC5132LF7</t>
  </si>
  <si>
    <t>CPU Horizontal HP SN: MXJ60301YC</t>
  </si>
  <si>
    <t>Teclado HP SK-2880</t>
  </si>
  <si>
    <t>Impresora HP LASER jet m1212nf mfr CNJ8F4WCTS</t>
  </si>
  <si>
    <t>Nevera en aluminio Haceb ASSENTO 2 PUESTAS CON DSPENSADOR DE AGUA 220LTS</t>
  </si>
  <si>
    <t xml:space="preserve">EL CARMEN </t>
  </si>
  <si>
    <t>SALON DE PRIMARIA Y SALA DE SISTEMAS</t>
  </si>
  <si>
    <t>Monitor Benq G610HDA 40779 DONADO POR LA CORPORACION NASA KIWE</t>
  </si>
  <si>
    <t>CPU CPEOT100675  DONADO POR LA CORPORACION NASA KIWE</t>
  </si>
  <si>
    <t>Mouse HP M-VAE96 DONADO POR LA CORPORACION NASA KIWE</t>
  </si>
  <si>
    <t>Monitor Benq C610 HDA DONADO POR LA CORPORACION NASA KIWE</t>
  </si>
  <si>
    <t>CPU CPE 40774 DONADO POR LA CORPORACION NASA KIWE</t>
  </si>
  <si>
    <t>Mouse M-VAE96 DONADO POR LA CORPORACION NASA KIWE</t>
  </si>
  <si>
    <t>Monitor Benq sn:  ETV2905066026 DONADO POR LA CORPORACION NASA KIWE</t>
  </si>
  <si>
    <t>CPU CPE 40773 DONADO POR LA CORPORACION NASA KIWE</t>
  </si>
  <si>
    <t>Monitor Benq G610HDA 40776 DONADO POR LA CORPORACION NASA KIWE</t>
  </si>
  <si>
    <t>CPU CPE OT100672 DONADO POR LA CORPORACION NASA KIWE</t>
  </si>
  <si>
    <t>Teclado HP DONADO POR LA CORPORACION NASA KIWE</t>
  </si>
  <si>
    <t>Mouse HP M-VAE96 KB-0316 SN: BC3370GVBX21KX DONADO POR LA CORPORACION NASA KIWE</t>
  </si>
  <si>
    <t>Monitor HP L1710 DONADO POR LA CORPORACION NASA KIWE</t>
  </si>
  <si>
    <t>CPU HP COMPAQ DX2450 SN: MXL90608Q2  DONADO POR LA CORPORACION NASA KIWE</t>
  </si>
  <si>
    <t>Teclado Genius  K639 DONADO POR LA CORPORACION NASA KIWE</t>
  </si>
  <si>
    <t>Mouse PC SMART MOS-300 SN: X4G88175 DONADO POR LA CORPORACION NASA KIWE</t>
  </si>
  <si>
    <t>Monitor HP L1710 SN: CNC847QGZK  DONADO POR LA CORPORACION NASA KIWE</t>
  </si>
  <si>
    <t>CPU HP COMPAQ DX2450 SN: MXL906085C  DONADO POR LA CORPORACION NASA KIWE</t>
  </si>
  <si>
    <t>Teclado HP KB-0316 SN: BC3370GVB0X25BN DONADO POR LA CORPORACION NASA KIWE</t>
  </si>
  <si>
    <t>Mouse Genius GM-O4003A SN:153111302107 DONADO POR LA CORPORACION NASA KIWE</t>
  </si>
  <si>
    <t>CPU CPE 100701 DONADO POR LA CORPORACION NASA KIWE</t>
  </si>
  <si>
    <t>Impresora Multifuncional HP Laserjet M1212NFMFP</t>
  </si>
  <si>
    <t>Computador portátil PC SMART  SN: 22210322 UNIVERSIDAD CATOLICA DEL NORTE</t>
  </si>
  <si>
    <t>Cargador Portátil Liteon SN:C11428011999  UNIVERSIDAD CATOLICA DEL NORTE</t>
  </si>
  <si>
    <t>Mouse PC SMART MOS-300 SN: X4G88175907752  UNIVERSIDAD CATOLICA DEL NORTE</t>
  </si>
  <si>
    <t>Computador portátil PC SMART  SN: 22210323  UNIVERSIDAD CATOLICA DEL NORTE</t>
  </si>
  <si>
    <t>Cargador Portátil Liteon SN:C11428002476  UNIVERSIDAD CATOLICA DEL NORTE</t>
  </si>
  <si>
    <t>Computador portátil PC SMART  SN: 22210324  UNIVERSIDAD CATOLICA DEL NORTE</t>
  </si>
  <si>
    <t>Cargador Portátil Liteon SN:C11428002943  UNIVERSIDAD CATOLICA DEL NORTE</t>
  </si>
  <si>
    <t>Computador portátil PC SMART  SN: 22210325  UNIVERSIDAD CATOLICA DEL NORTE</t>
  </si>
  <si>
    <t>Cargador Portátil Liteon SN:C11428002955  UNIVERSIDAD CATOLICA DEL NORTE</t>
  </si>
  <si>
    <t>Computador portátil PC SMART  SN: 22210326  UNIVERSIDAD CATOLICA DEL NORTE</t>
  </si>
  <si>
    <t>Video beam optoma SN: Q8WQ411AAAAAC1226</t>
  </si>
  <si>
    <t>Nevera ICASA 1 PUERTA DONADO POR BIENESTAR FAMILIAR</t>
  </si>
  <si>
    <t>N/A</t>
  </si>
  <si>
    <t>CPU Horizontal HP</t>
  </si>
  <si>
    <t>CPU Vertical HP</t>
  </si>
  <si>
    <t xml:space="preserve">LA ESTRELLA </t>
  </si>
  <si>
    <t>Monitor de cola Dell</t>
  </si>
  <si>
    <t>CPU optiplex -GX520</t>
  </si>
  <si>
    <t xml:space="preserve">Mouse Dell </t>
  </si>
  <si>
    <t>Monitor de cola HP 5500</t>
  </si>
  <si>
    <t>CPU HP MXL7340P39</t>
  </si>
  <si>
    <t>Mouse Genius netscroll GM-080025 SN: 158858303424</t>
  </si>
  <si>
    <t>Monitor de cola HP</t>
  </si>
  <si>
    <t>CPU Optiplex -GX620</t>
  </si>
  <si>
    <t>Mouse HP M-VAE96</t>
  </si>
  <si>
    <t>CPU Optiplex GX-520</t>
  </si>
  <si>
    <t>Teclado HP KV-0316 SN: BC3720CVBVZ12R</t>
  </si>
  <si>
    <t>Monitor de cola HP 5502 SN: CNC5301S49</t>
  </si>
  <si>
    <t>CPU Horizontal HP DX5150SFF SN: MXJ60301S1</t>
  </si>
  <si>
    <t>Mouse QBEX</t>
  </si>
  <si>
    <t>CPU Vertical 1154508</t>
  </si>
  <si>
    <t>Grabadora DVD/USB Kalley</t>
  </si>
  <si>
    <t>Nevera Haceb con escarcha dispensador de agua</t>
  </si>
  <si>
    <t>Nevera Haceb 2 puertas 220lbs</t>
  </si>
  <si>
    <t>ALTO RETIRO</t>
  </si>
  <si>
    <t>Monitor HP 1530</t>
  </si>
  <si>
    <t>CPU HP COMPAQ SN:MXJ61905D0</t>
  </si>
  <si>
    <t>Mouse Genius</t>
  </si>
  <si>
    <t>Monitor de cola Lenovo</t>
  </si>
  <si>
    <t>CPU Horizontal thinkcentre sn:L3B5566</t>
  </si>
  <si>
    <t xml:space="preserve">Mouse Genius  </t>
  </si>
  <si>
    <t>Mouse LENOVO</t>
  </si>
  <si>
    <t>Monitor hacer ALI706A</t>
  </si>
  <si>
    <t>CPU Horizontal Lenovo THINCENTRE</t>
  </si>
  <si>
    <t>Teclado LD</t>
  </si>
  <si>
    <t>Mouse HP UV96 SN: F93A90AN3SF24Y8</t>
  </si>
  <si>
    <t>Teclado Genius k639</t>
  </si>
  <si>
    <t>Mouse Genius NETscroll 120 SN: 147737601697</t>
  </si>
  <si>
    <t>Monitor HP L1706</t>
  </si>
  <si>
    <t>CPU HP COMPAQ SN: MXJ54606QY</t>
  </si>
  <si>
    <t>Teclado Lenovo SK-8825 SN:03738025</t>
  </si>
  <si>
    <t>Monitor de cola HP 5502 SN:CNC543G4G</t>
  </si>
  <si>
    <t>CPU HP SN:MXJ61904H1</t>
  </si>
  <si>
    <t xml:space="preserve">Teclado Lenovo SK-8825 </t>
  </si>
  <si>
    <t>Monitor de cola HP 7540 SN:CNN51600F2</t>
  </si>
  <si>
    <t>CPU HP COMPAQ SN:MXJ6190586</t>
  </si>
  <si>
    <t>Teclado HP SK-2880 SN: B93CB0ACPSH2SO</t>
  </si>
  <si>
    <t xml:space="preserve">Mouse LD </t>
  </si>
  <si>
    <t>Video beam EPSON SN: PVBK2703776</t>
  </si>
  <si>
    <t>Nevera marco HACEB 220LTS CON DISPENSADOR DE AGUA</t>
  </si>
  <si>
    <t>BAJO  RETIRO</t>
  </si>
  <si>
    <t>Monitor de cola HP SN: CNC5342X26</t>
  </si>
  <si>
    <t>CPU HP SN:MXJ00502QM</t>
  </si>
  <si>
    <t>Teclado Dell SK-8115</t>
  </si>
  <si>
    <t>Mouse Genius GM-04003A</t>
  </si>
  <si>
    <t>Monitor de cola Lenovo SN: 156307BTEV1M3203</t>
  </si>
  <si>
    <t>Teclado sin serial</t>
  </si>
  <si>
    <t>CPU Horizontal Lenovo sn:L3B3466</t>
  </si>
  <si>
    <t>Monitor de cola Lenovo SN: 156307BTEV1M3216</t>
  </si>
  <si>
    <t>CPU Horizontal LENOVO SN: L3B3467</t>
  </si>
  <si>
    <t>Monitor de cola HP 5502</t>
  </si>
  <si>
    <t>CPU HP SN: MXL60301WB</t>
  </si>
  <si>
    <t>Teclado IBM SN:0044871</t>
  </si>
  <si>
    <t>Monitor de cola HP 5502 SN: CNC54721MX</t>
  </si>
  <si>
    <t>CPU Horizontal IBM 18599</t>
  </si>
  <si>
    <t>Monitor de cola HP SN: CNC43411B2</t>
  </si>
  <si>
    <t>CPU HP Horizontal MXJ60301T7</t>
  </si>
  <si>
    <t>Teclado startec</t>
  </si>
  <si>
    <t>CPU Horizontal IBM</t>
  </si>
  <si>
    <t>Monitor de cola Samsung sn:LE15HCGYZ12284D</t>
  </si>
  <si>
    <t>Mouse Lenovo</t>
  </si>
  <si>
    <t>Impresora de cinta LX 300</t>
  </si>
  <si>
    <t>Archivador Metálico 4 cajones</t>
  </si>
  <si>
    <t>Nevera Daewo 2 puertas 296lts</t>
  </si>
  <si>
    <t>CHILICAMBE</t>
  </si>
  <si>
    <t>Monitor Dell SN: CN-0WH318-72872-73F-2T9U</t>
  </si>
  <si>
    <t>CPU HP COMPAQ DX 2450 SN:MXL9060787</t>
  </si>
  <si>
    <t>TECLADO HP KB-0316</t>
  </si>
  <si>
    <t>Mouse HP VAE96</t>
  </si>
  <si>
    <t>Monitor Benq SN:ETV2905084026</t>
  </si>
  <si>
    <t>CPU HP COMPAQ SN: MXL90607FY</t>
  </si>
  <si>
    <t>Mouse GM-040033A</t>
  </si>
  <si>
    <t>Monitor Dell SN: CN-0RY979-74261-7AIOJ5U</t>
  </si>
  <si>
    <t>CPU Horizontal COMPAQ sn:MXJ6302DK</t>
  </si>
  <si>
    <t>Teclado HP KB-0133</t>
  </si>
  <si>
    <t>CPU Horizontal HP SN: MXJ41802XH</t>
  </si>
  <si>
    <t>Teclado HP KB-0316</t>
  </si>
  <si>
    <t xml:space="preserve">Mouse HP de bola </t>
  </si>
  <si>
    <t>Monitor HP L1710 SN: CNC847QHXY</t>
  </si>
  <si>
    <t>CPU HP COMPAQ SN: MXL9060961</t>
  </si>
  <si>
    <t>Teclado HP kv-0316</t>
  </si>
  <si>
    <t>Monitor HP 1502 SN: CNN5132P38</t>
  </si>
  <si>
    <t>CPU HP COMPAQ SN: MXJ61904HG</t>
  </si>
  <si>
    <t>Mouse HP M-UAE96</t>
  </si>
  <si>
    <t>Monitor HP l1710 SN:3CQ8432K5L</t>
  </si>
  <si>
    <t>CPU Horizontal HP COMPAQ SN: MXJ60301WN</t>
  </si>
  <si>
    <t>Monitor HP L1710 SN: 3CQ8432L26</t>
  </si>
  <si>
    <t>CPU Horizontal HP SN: MXJ418028J</t>
  </si>
  <si>
    <t>Teclado HP COMPAQ KB-0133</t>
  </si>
  <si>
    <t xml:space="preserve">Mouse </t>
  </si>
  <si>
    <t>Impresora Multifuncional Laser jet M1212NF MFP SN: CNJ8F4T1D1</t>
  </si>
  <si>
    <t>Video beam EPSON H430A SN: PUBK2704868</t>
  </si>
  <si>
    <t>Archivador metálico 4 cajones</t>
  </si>
  <si>
    <t>Nevera Haceb 220 lts</t>
  </si>
  <si>
    <t>EL CEDRO</t>
  </si>
  <si>
    <t>Monitor de cola HP 5502 SN:CNC5453805</t>
  </si>
  <si>
    <t>CPU Horizontal HP SN: MXJ6010CLF</t>
  </si>
  <si>
    <t>Monitor de cola 5502 SN:CNC5461FBVD</t>
  </si>
  <si>
    <t>CPU Horizontal HP SN: MXJ6010CN7</t>
  </si>
  <si>
    <t xml:space="preserve">Mouse HP </t>
  </si>
  <si>
    <t>Monitor de cola HP 5502 SN: CNC 5452T2M</t>
  </si>
  <si>
    <t>CPU Horizontal HP SN: MXJ601CLD</t>
  </si>
  <si>
    <t>Monitor HP 5502 SN: CNC546VFV0</t>
  </si>
  <si>
    <t>CPU Horizontal HP SN: MXJ6010CL9</t>
  </si>
  <si>
    <t>Teclado HP sk-2880</t>
  </si>
  <si>
    <t>Monitor de cola HP 5502 SN: CNC5461FQK</t>
  </si>
  <si>
    <t>CPU Horizontal HP SN: MXJ74208WJ</t>
  </si>
  <si>
    <t>Mouse HP SBF-96</t>
  </si>
  <si>
    <t>Monitor de cola HP SN: CNC5460YBV</t>
  </si>
  <si>
    <t>CPU Horizontal HP SN: MXJ6010CNK</t>
  </si>
  <si>
    <t>Mouse BENQ</t>
  </si>
  <si>
    <t>Monitor de cola HP 5502 SN: CNC5461FVK</t>
  </si>
  <si>
    <t>CPU Horizontal HP SN: MXJ6010CL6</t>
  </si>
  <si>
    <t>Teclado HP  SK-2880</t>
  </si>
  <si>
    <t>Monitor de cola HP 5502 SN: CNC54721B2</t>
  </si>
  <si>
    <t>CPU Horizontal HP SN: MXJ6010CL8</t>
  </si>
  <si>
    <t>Teclado HP 5502</t>
  </si>
  <si>
    <t>Mouse Optical  EM-530</t>
  </si>
  <si>
    <t>Monitor de cola HP 5502 SN: CNC54721D4</t>
  </si>
  <si>
    <t>CPU RAT INTERNET Súper micro C51200707A00017</t>
  </si>
  <si>
    <t xml:space="preserve">Mouse óptica  </t>
  </si>
  <si>
    <t>Monitor LG  flatron W1542S 905VXDM6Y522</t>
  </si>
  <si>
    <t>CPU CPE 74806</t>
  </si>
  <si>
    <t>Monitor de cola COMPAQ 921AB11CA480</t>
  </si>
  <si>
    <t>CPU CPE 74788</t>
  </si>
  <si>
    <t>Teclado IBM KB7935</t>
  </si>
  <si>
    <t>Monitor LG Flatron W1542s SN:905VXD6Y141</t>
  </si>
  <si>
    <t>CPU CPE 74710</t>
  </si>
  <si>
    <t>Mouse genius XSCROLL GM-04003A</t>
  </si>
  <si>
    <t>Monitor HP L1706 SN: CNC739RLR5</t>
  </si>
  <si>
    <t>CPU HP Horizontal COMPAQ SN:MXJ74709D5</t>
  </si>
  <si>
    <t>Monitor HP L1706 SN: CNC739RMSG</t>
  </si>
  <si>
    <t>CPU Horizontal HP COMPAQ SN: MXJ74708WK</t>
  </si>
  <si>
    <t>Monitor HP L1706 SN: CNC739RL86</t>
  </si>
  <si>
    <t>CPU Horizontal COMPAQ sn:MXJ7470DX8</t>
  </si>
  <si>
    <t>Mouse uv96</t>
  </si>
  <si>
    <t>Monitor de cola SAMSUNG SYNCMASTER 55LV SN: AN15VSPN/XBM</t>
  </si>
  <si>
    <t>CPU Horizontal HP L73958</t>
  </si>
  <si>
    <t>Teclado Dell RT7D20</t>
  </si>
  <si>
    <t>Mouse genius  gm-04003a</t>
  </si>
  <si>
    <t>Monitor de colsa DEWO SN: DMW73B100571</t>
  </si>
  <si>
    <t>Mouse Genius GM-03022P</t>
  </si>
  <si>
    <t>Monitor de cola HP L1706 CNC739RLQV</t>
  </si>
  <si>
    <t>CPU Horizontal HP COMPAQ MXL7470DFQ</t>
  </si>
  <si>
    <t>Portátil Compumax No 5 SN 2027526</t>
  </si>
  <si>
    <t>Cargador de portátil Compumax Delta Electrinics SN:664W1BJ0933</t>
  </si>
  <si>
    <t>Portátil Compumax No 2  SN 2027903</t>
  </si>
  <si>
    <t>Cargador de portátil Compumax Delta Electrinics SN:664W1BC07DT</t>
  </si>
  <si>
    <t>Portátil Compumax No 4   SN 2031230</t>
  </si>
  <si>
    <t>Cargador de portátil Compumax Delta Electrinics SN:664W1BJ091W</t>
  </si>
  <si>
    <t>Portátil Compumax No 3   SN 2031804</t>
  </si>
  <si>
    <t>Cargador de portátil Compumax Delta Electrinics SN:664W1BJ037H</t>
  </si>
  <si>
    <t>Portátil Compumax No 1   SN 2037947</t>
  </si>
  <si>
    <t xml:space="preserve">Portátil HP TPN-L119 N0 10 </t>
  </si>
  <si>
    <t>Cargador portátil HP SN: WDUUVY0B03VBL4D</t>
  </si>
  <si>
    <t>Portátil HP N0 9  240G3 SN:CND4407YKQ</t>
  </si>
  <si>
    <t>Cargador HP WDUUVOB3V7B15E</t>
  </si>
  <si>
    <t>Portátil HP  N0 7  240G3 SN:CND440DRM6</t>
  </si>
  <si>
    <t>Cargador HP WDUUV0B1R7F4LN</t>
  </si>
  <si>
    <t>Portátil HP  N0 5  240G3 SN:CND4407WXH</t>
  </si>
  <si>
    <t>Cargador HP WDUUV0B1R7GRE1</t>
  </si>
  <si>
    <t>Portátil HP  N0 8  240G3 SN:CND4407TM6</t>
  </si>
  <si>
    <t>Cargador HP WDUUV0BCX9E3AY</t>
  </si>
  <si>
    <t>Impresora Multifuncional HP LASER JET PRO MFP M1227FN SN:CNB9GDQG6C</t>
  </si>
  <si>
    <t>Video beam PANASONIC PT-LB50V</t>
  </si>
  <si>
    <t>Computador portátil COMPAQ 6515 SN:CNU7491792</t>
  </si>
  <si>
    <t>Consola de sonido American sound as-pm415eq</t>
  </si>
  <si>
    <t>2 cabinas de sonido</t>
  </si>
  <si>
    <t>Televisor Samsung 42"</t>
  </si>
  <si>
    <t>Alarma RS 400</t>
  </si>
  <si>
    <t>Loker 6 puestos</t>
  </si>
  <si>
    <t>186-187</t>
  </si>
  <si>
    <t>DVR-AHD Servidor de seguridad MOXVISION M: AHD-A801A4</t>
  </si>
  <si>
    <t>4 Cámaras de seguridad ALARM SUPLY M: AS-W513</t>
  </si>
  <si>
    <t>Equipo de enseñanza</t>
  </si>
  <si>
    <t>Maniquí cuerpo Humano</t>
  </si>
  <si>
    <t>Bobina de tesla</t>
  </si>
  <si>
    <t>Microscopio ADVANCE OPTICAL 0827012 4 LENTES</t>
  </si>
  <si>
    <t>215-216</t>
  </si>
  <si>
    <t xml:space="preserve">Centrifuga Eléctrica </t>
  </si>
  <si>
    <t>Microscopio Radical pequeño 4 lentes</t>
  </si>
  <si>
    <t>Nevera Haceb assento 2 puertas 417lbs</t>
  </si>
  <si>
    <t>Nevera ICASA 1 PUERTA</t>
  </si>
  <si>
    <t>SALON DE 1 - 2 - 4</t>
  </si>
  <si>
    <t>Televisor panasonic panablak de 32"</t>
  </si>
  <si>
    <t>SALON DE 7</t>
  </si>
  <si>
    <t>Televisor panasonic  de 32"</t>
  </si>
  <si>
    <t>SALON DE PRESCOLAR Y QUINTO</t>
  </si>
  <si>
    <t>Tablero Digital PENTOCH TV SN:207RMDZC8498</t>
  </si>
  <si>
    <t>Impresero HP SN: CNJ8F4M93U</t>
  </si>
  <si>
    <t>Televisor SONY 32"</t>
  </si>
  <si>
    <t>BAJA</t>
  </si>
  <si>
    <t>Computador todo en uno Lenovo AIO C260 celeron 4GB/1TB 19.5"</t>
  </si>
  <si>
    <t>Impresora multifuncional HP Laserjet Pro M127fn (CA181A)</t>
  </si>
  <si>
    <t>Portatil Lenovo 80M2009LLM IDEA 300 4G/1TB/LINUX/CEL SERIAL PFOJG8NV</t>
  </si>
  <si>
    <t>Portatil HP M8X899LT CEL 4/500 FREEDOS 14" SN 5CG61249QR</t>
  </si>
  <si>
    <t>Fotocopiadora Ricoh</t>
  </si>
  <si>
    <t xml:space="preserve"> PORTATIL ASUS INTEL CORE I5 8GB/1TB</t>
  </si>
  <si>
    <t>Impresora Multifuncional Epson L380</t>
  </si>
  <si>
    <t>CABINA ACTIVA 15" BEHRINGER B115 1000WT</t>
  </si>
  <si>
    <t>MICROFONO INALAMBRICO UHF-31M PRODJ</t>
  </si>
  <si>
    <t>PC DE MESA HP CORE I3/4 RAM/1 TERA DISCO/WIN</t>
  </si>
  <si>
    <t>APRIX - TABLET - 64</t>
  </si>
  <si>
    <t>EQUIPO DE COMPUTACIÓN</t>
  </si>
  <si>
    <t>SAL DE SITEMAS</t>
  </si>
  <si>
    <t>Nevera WHIRLPOOL No Frost Congelador Inferior 515 Litros Brutos WRE58AKTWF Gris SERIAL JJ9713718</t>
  </si>
  <si>
    <t>CONGELADOR HORIZONTAL ABBA SERIAL 190600582</t>
  </si>
  <si>
    <t>CONGELADOR HORIZONTAL ABBA SERIAL 190600715</t>
  </si>
  <si>
    <t>Nevera CENTRALES Serial No. 1951571618</t>
  </si>
  <si>
    <t>TABLET PCSMART 14ZTO77296</t>
  </si>
  <si>
    <t>TABLET PCSMART 14ZTO21573</t>
  </si>
  <si>
    <t>TABLET PCSMART 14ZTO77502</t>
  </si>
  <si>
    <t>TABLET PCSMART 14ZTO18644</t>
  </si>
  <si>
    <t>TABLET PCSMART 14ZTO77523</t>
  </si>
  <si>
    <t xml:space="preserve"> TABLET PCSMART 14ZTO78230</t>
  </si>
  <si>
    <t>TABLET PCSMART 14ZTO78024</t>
  </si>
  <si>
    <t>TABLET PCSMART 14ZTO78241</t>
  </si>
  <si>
    <t>TABLET PCSMART 14ZTO77554</t>
  </si>
  <si>
    <t>TABLET PCSMART 14ZTO13747</t>
  </si>
  <si>
    <t>TABLET PCSMART 14ZTO18693</t>
  </si>
  <si>
    <t>TABLET PCSMART 14ZTO77299</t>
  </si>
  <si>
    <t>TABLET PCSMART 14ZTO17215</t>
  </si>
  <si>
    <t>TABLET PCSMART 14ZTO77952</t>
  </si>
  <si>
    <t>TABLET PCSMART 14ZTO78247</t>
  </si>
  <si>
    <t>VIDEO BEAM OPTOMA SN 8PJ 314AAAACO251</t>
  </si>
  <si>
    <t xml:space="preserve">GRABADORA </t>
  </si>
  <si>
    <t>EL SALADO</t>
  </si>
  <si>
    <t>EL ROSAL</t>
  </si>
  <si>
    <t>TV  DAEWO 20"</t>
  </si>
  <si>
    <t>BUENO</t>
  </si>
  <si>
    <t>GRABADORA KALLEY</t>
  </si>
  <si>
    <t>Video Beam Epson optoma sn: PBK2704868</t>
  </si>
  <si>
    <t xml:space="preserve"> Computador PORTATIL  HP SERIAL NC5CG6124FNB</t>
  </si>
  <si>
    <t>Tablet PC SMART SN: 14CT100298</t>
  </si>
  <si>
    <t>Tablet PC SMART SN: 14CT100402</t>
  </si>
  <si>
    <t>Tablet PC SMART SN: 14CT100981</t>
  </si>
  <si>
    <t>Tablet PC SMART SN: 14CT101224</t>
  </si>
  <si>
    <t>Tablet PC SMART SN: 14CT101308</t>
  </si>
  <si>
    <t>Tablet PC SMART SN: 14CT201702</t>
  </si>
  <si>
    <t>Tablet PC SMART SN: 14CT202978</t>
  </si>
  <si>
    <t>Tablet PC SMART SN: 14CT203257</t>
  </si>
  <si>
    <t>Tablet PC SMART SN: 14CT203805</t>
  </si>
  <si>
    <t>Tablet PC SMART SN: 14CT219689</t>
  </si>
  <si>
    <t>Tablet PC SMART SN: 14CT219733</t>
  </si>
  <si>
    <t>Tablet PC SMART SN: 14CT219936</t>
  </si>
  <si>
    <t>Tablet PC SMART SN: 14CT219948</t>
  </si>
  <si>
    <t>Tablet PC SMART SN: 14CT22004</t>
  </si>
  <si>
    <t>Tablet PC SMART SN: 14CT220029</t>
  </si>
  <si>
    <t>BAJO RETIRO</t>
  </si>
  <si>
    <t>Video Proyector Epson S39 + - 3300 Lumens - Resolución SVGA - HDMI 3LCD Serial: X4YF9Y01499</t>
  </si>
  <si>
    <t>NUEVO</t>
  </si>
  <si>
    <t>Video Proyector Epson S39 + - 3300 Lumens - Resolución SVGA - HDMI 3LCD Serial: X4YF9YO1746</t>
  </si>
  <si>
    <t>TABLET MARCA APRIX 64 SERIALES: 1617ET077641-1617ET077642-1617ET077643-1617ET077644-1617ET077645-1617ET083671-1617ET083672-1617ET083673-1617ET083674-1617ET083676-1617ET083677-1617ET083678-1617ET083679-1617ET083680- 1617ET083971-1617ET083971-1617ET083973-1617ET083974-1617ET083975-1617ET083976-1617ET083978-1617ET083979-1617ET083980-1617ET082661-1617ET082661-1617ET082662-1617ET082663-1617ET082664-1617ET082666-1617ET082667-1617ET082669-1617ET082670-1617ET084151-1617ET084152-1617ET084153-1617ET084154-1617ET084155-1617ET084156-1617ET084157-1617ET084158-1617ET084159-1617ET083361-1617ET083362-1617ET083364-1617ET083365-1617ET083366-1617ET083367-1617ET083368-1617ET083369-1617ET083571-1617ET083572-1617ET083573-1617ET083576-1617ET083577-1617ET083578-1617ET083579-1617ET083580</t>
  </si>
  <si>
    <t xml:space="preserve">TABLET APRIX 64 SERIALES : 1617ET083421-1617ET083423-1617ET083425-
1617ET083427-1617ET083428-
1617ET083430-1617ET085101-1617ET085105-1617ET085107-1617ET085108-1617ET085110-1617ET082481-
1617ET082481-1617ET082482-
1617ET082485-1617ET082486-1617ET082487-1617ET082489-1617ET082982-
1617ET082984-1617ET082985-1617ET082986-1617ET082988-1617ET082989-
1617ET082990-1617ET082211-1617ET082212-
1617ET082213-1617ET082214-1617ET082215-
1617ET082216-1617ET082217-1617ET082218-
1617ET082219-1617ET082220-1617ET083064-
1617ET083065-1617ET083066-1617ET083067-
1617ET083068-1617ET083069-1617ET083070-
1617ET084731-1617ET084732-1617ET084733-
1617ET084734-1617ET084736
1617ET084737-1617ET084739-
1617ET084740-
</t>
  </si>
  <si>
    <t>TABLET APRIX 64 SERIALES : 1617ET084821-1617ET084822-1617ET084823-1617ET084824-1617ET084825-1617ET084826-1617ET084827-1617ET084830-1617ET083481-1617ET083482-1617ET083483-1617ET083484-1617ET083485-1617ET083486-1617ET083487-1617ET083489-1617ET08390-</t>
  </si>
  <si>
    <t>TOTAL</t>
  </si>
  <si>
    <t>TABLES</t>
  </si>
  <si>
    <t>PRESTADAS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</si>
</sst>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" fillId="0" borderId="4" xfId="0" applyFont="1" applyFill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wrapText="1"/>
    </xf>
    <xf numFmtId="0" fontId="0" fillId="0" borderId="0" xfId="0"/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0" xfId="0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7"/>
  <sheetViews>
    <sheetView tabSelected="1" zoomScale="70" zoomScaleNormal="70" workbookViewId="0">
      <pane ySplit="1" topLeftCell="A129" activePane="bottomLeft" state="frozen"/>
      <selection pane="bottomLeft" activeCell="B136" sqref="B136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16</v>
      </c>
      <c r="G2" s="6" t="s">
        <v>17</v>
      </c>
      <c r="H2" s="7">
        <v>21</v>
      </c>
      <c r="I2" s="8" t="s">
        <v>18</v>
      </c>
      <c r="J2" s="72">
        <v>1</v>
      </c>
      <c r="K2" s="74">
        <v>700000</v>
      </c>
      <c r="L2" s="74">
        <f>J2*K2</f>
        <v>700000</v>
      </c>
      <c r="M2" s="6"/>
      <c r="N2" s="69">
        <f>L2*0.7</f>
        <v>489999.99999999994</v>
      </c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16</v>
      </c>
      <c r="G3" s="6" t="s">
        <v>17</v>
      </c>
      <c r="H3" s="7">
        <v>22</v>
      </c>
      <c r="I3" s="8" t="s">
        <v>19</v>
      </c>
      <c r="J3" s="72"/>
      <c r="K3" s="74"/>
      <c r="L3" s="74"/>
      <c r="M3" s="6"/>
      <c r="N3" s="69">
        <f t="shared" ref="N3:N66" si="0">L3*0.7</f>
        <v>0</v>
      </c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16</v>
      </c>
      <c r="G4" s="6" t="s">
        <v>17</v>
      </c>
      <c r="H4" s="7">
        <v>23</v>
      </c>
      <c r="I4" s="8" t="s">
        <v>20</v>
      </c>
      <c r="J4" s="72"/>
      <c r="K4" s="74"/>
      <c r="L4" s="74"/>
      <c r="M4" s="6"/>
      <c r="N4" s="69">
        <f t="shared" si="0"/>
        <v>0</v>
      </c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16</v>
      </c>
      <c r="G5" s="6" t="s">
        <v>17</v>
      </c>
      <c r="H5" s="7">
        <v>24</v>
      </c>
      <c r="I5" s="8" t="s">
        <v>21</v>
      </c>
      <c r="J5" s="72"/>
      <c r="K5" s="74"/>
      <c r="L5" s="74"/>
      <c r="M5" s="6"/>
      <c r="N5" s="69">
        <f t="shared" si="0"/>
        <v>0</v>
      </c>
    </row>
    <row r="6" spans="1:14" ht="28.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16</v>
      </c>
      <c r="G6" s="6" t="s">
        <v>17</v>
      </c>
      <c r="H6" s="7">
        <v>25</v>
      </c>
      <c r="I6" s="8" t="s">
        <v>22</v>
      </c>
      <c r="J6" s="72">
        <v>1</v>
      </c>
      <c r="K6" s="74">
        <v>700000</v>
      </c>
      <c r="L6" s="74">
        <f>J6*K6</f>
        <v>700000</v>
      </c>
      <c r="M6" s="6"/>
      <c r="N6" s="69">
        <f t="shared" si="0"/>
        <v>489999.99999999994</v>
      </c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16</v>
      </c>
      <c r="G7" s="6" t="s">
        <v>17</v>
      </c>
      <c r="H7" s="7">
        <v>26</v>
      </c>
      <c r="I7" s="8" t="s">
        <v>23</v>
      </c>
      <c r="J7" s="72"/>
      <c r="K7" s="74"/>
      <c r="L7" s="74"/>
      <c r="M7" s="6"/>
      <c r="N7" s="69">
        <f t="shared" si="0"/>
        <v>0</v>
      </c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16</v>
      </c>
      <c r="G8" s="6" t="s">
        <v>17</v>
      </c>
      <c r="H8" s="7">
        <v>27</v>
      </c>
      <c r="I8" s="8" t="s">
        <v>24</v>
      </c>
      <c r="J8" s="72"/>
      <c r="K8" s="74"/>
      <c r="L8" s="74"/>
      <c r="M8" s="6"/>
      <c r="N8" s="69">
        <f t="shared" si="0"/>
        <v>0</v>
      </c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16</v>
      </c>
      <c r="G9" s="6" t="s">
        <v>17</v>
      </c>
      <c r="H9" s="7">
        <v>28</v>
      </c>
      <c r="I9" s="8" t="s">
        <v>25</v>
      </c>
      <c r="J9" s="72"/>
      <c r="K9" s="74"/>
      <c r="L9" s="74"/>
      <c r="M9" s="6"/>
      <c r="N9" s="69">
        <f t="shared" si="0"/>
        <v>0</v>
      </c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16</v>
      </c>
      <c r="G10" s="6" t="s">
        <v>17</v>
      </c>
      <c r="H10" s="7">
        <v>29</v>
      </c>
      <c r="I10" s="8" t="s">
        <v>26</v>
      </c>
      <c r="J10" s="72">
        <v>1</v>
      </c>
      <c r="K10" s="74">
        <v>700000</v>
      </c>
      <c r="L10" s="74">
        <f>J10*K10</f>
        <v>700000</v>
      </c>
      <c r="M10" s="6"/>
      <c r="N10" s="69">
        <f t="shared" si="0"/>
        <v>489999.99999999994</v>
      </c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16</v>
      </c>
      <c r="G11" s="6" t="s">
        <v>17</v>
      </c>
      <c r="H11" s="7">
        <v>30</v>
      </c>
      <c r="I11" s="8" t="s">
        <v>27</v>
      </c>
      <c r="J11" s="72"/>
      <c r="K11" s="74"/>
      <c r="L11" s="74"/>
      <c r="M11" s="6"/>
      <c r="N11" s="69">
        <f t="shared" si="0"/>
        <v>0</v>
      </c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16</v>
      </c>
      <c r="G12" s="6" t="s">
        <v>17</v>
      </c>
      <c r="H12" s="7">
        <v>31</v>
      </c>
      <c r="I12" s="8" t="s">
        <v>20</v>
      </c>
      <c r="J12" s="72"/>
      <c r="K12" s="74"/>
      <c r="L12" s="74"/>
      <c r="M12" s="6"/>
      <c r="N12" s="69">
        <f t="shared" si="0"/>
        <v>0</v>
      </c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16</v>
      </c>
      <c r="G13" s="6" t="s">
        <v>17</v>
      </c>
      <c r="H13" s="7">
        <v>32</v>
      </c>
      <c r="I13" s="8" t="s">
        <v>28</v>
      </c>
      <c r="J13" s="72"/>
      <c r="K13" s="74"/>
      <c r="L13" s="74"/>
      <c r="M13" s="6"/>
      <c r="N13" s="69">
        <f t="shared" si="0"/>
        <v>0</v>
      </c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16</v>
      </c>
      <c r="G14" s="6" t="s">
        <v>17</v>
      </c>
      <c r="H14" s="7">
        <v>33</v>
      </c>
      <c r="I14" s="8" t="s">
        <v>29</v>
      </c>
      <c r="J14" s="72">
        <v>1</v>
      </c>
      <c r="K14" s="74">
        <v>700000</v>
      </c>
      <c r="L14" s="74">
        <f>J14*K14</f>
        <v>700000</v>
      </c>
      <c r="M14" s="6"/>
      <c r="N14" s="69">
        <f t="shared" si="0"/>
        <v>489999.99999999994</v>
      </c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16</v>
      </c>
      <c r="G15" s="6" t="s">
        <v>17</v>
      </c>
      <c r="H15" s="7">
        <v>34</v>
      </c>
      <c r="I15" s="8" t="s">
        <v>30</v>
      </c>
      <c r="J15" s="72"/>
      <c r="K15" s="74"/>
      <c r="L15" s="74"/>
      <c r="M15" s="6"/>
      <c r="N15" s="69">
        <f t="shared" si="0"/>
        <v>0</v>
      </c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16</v>
      </c>
      <c r="G16" s="6" t="s">
        <v>17</v>
      </c>
      <c r="H16" s="7">
        <v>36</v>
      </c>
      <c r="I16" s="8" t="s">
        <v>20</v>
      </c>
      <c r="J16" s="72"/>
      <c r="K16" s="74"/>
      <c r="L16" s="74"/>
      <c r="M16" s="6"/>
      <c r="N16" s="69">
        <f t="shared" si="0"/>
        <v>0</v>
      </c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16</v>
      </c>
      <c r="G17" s="6" t="s">
        <v>17</v>
      </c>
      <c r="H17" s="7">
        <v>35</v>
      </c>
      <c r="I17" s="8" t="s">
        <v>31</v>
      </c>
      <c r="J17" s="72"/>
      <c r="K17" s="74"/>
      <c r="L17" s="74"/>
      <c r="M17" s="6"/>
      <c r="N17" s="69">
        <f t="shared" si="0"/>
        <v>0</v>
      </c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16</v>
      </c>
      <c r="G18" s="6" t="s">
        <v>17</v>
      </c>
      <c r="H18" s="7">
        <v>37</v>
      </c>
      <c r="I18" s="8" t="s">
        <v>32</v>
      </c>
      <c r="J18" s="72">
        <v>1</v>
      </c>
      <c r="K18" s="74">
        <v>700000</v>
      </c>
      <c r="L18" s="74">
        <f>J18*K18</f>
        <v>700000</v>
      </c>
      <c r="M18" s="6"/>
      <c r="N18" s="69">
        <f t="shared" si="0"/>
        <v>489999.99999999994</v>
      </c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16</v>
      </c>
      <c r="G19" s="6" t="s">
        <v>17</v>
      </c>
      <c r="H19" s="7">
        <v>38</v>
      </c>
      <c r="I19" s="8" t="s">
        <v>33</v>
      </c>
      <c r="J19" s="72"/>
      <c r="K19" s="74"/>
      <c r="L19" s="74"/>
      <c r="M19" s="6"/>
      <c r="N19" s="69">
        <f t="shared" si="0"/>
        <v>0</v>
      </c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16</v>
      </c>
      <c r="G20" s="6" t="s">
        <v>17</v>
      </c>
      <c r="H20" s="7">
        <v>39</v>
      </c>
      <c r="I20" s="8" t="s">
        <v>20</v>
      </c>
      <c r="J20" s="72"/>
      <c r="K20" s="74"/>
      <c r="L20" s="74"/>
      <c r="M20" s="6"/>
      <c r="N20" s="69">
        <f t="shared" si="0"/>
        <v>0</v>
      </c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16</v>
      </c>
      <c r="G21" s="6" t="s">
        <v>17</v>
      </c>
      <c r="H21" s="7">
        <v>40</v>
      </c>
      <c r="I21" s="8" t="s">
        <v>34</v>
      </c>
      <c r="J21" s="72"/>
      <c r="K21" s="74"/>
      <c r="L21" s="74"/>
      <c r="M21" s="6"/>
      <c r="N21" s="69">
        <f t="shared" si="0"/>
        <v>0</v>
      </c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16</v>
      </c>
      <c r="G22" s="6" t="s">
        <v>17</v>
      </c>
      <c r="H22" s="7">
        <v>41</v>
      </c>
      <c r="I22" s="8" t="s">
        <v>35</v>
      </c>
      <c r="J22" s="72">
        <v>1</v>
      </c>
      <c r="K22" s="74">
        <v>700000</v>
      </c>
      <c r="L22" s="74">
        <f>J22*K22</f>
        <v>700000</v>
      </c>
      <c r="M22" s="6"/>
      <c r="N22" s="69">
        <f t="shared" si="0"/>
        <v>489999.99999999994</v>
      </c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16</v>
      </c>
      <c r="G23" s="6" t="s">
        <v>17</v>
      </c>
      <c r="H23" s="7">
        <v>42</v>
      </c>
      <c r="I23" s="9" t="s">
        <v>33</v>
      </c>
      <c r="J23" s="72"/>
      <c r="K23" s="74"/>
      <c r="L23" s="74"/>
      <c r="M23" s="6"/>
      <c r="N23" s="69">
        <f t="shared" si="0"/>
        <v>0</v>
      </c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16</v>
      </c>
      <c r="G24" s="6" t="s">
        <v>17</v>
      </c>
      <c r="H24" s="7">
        <v>43</v>
      </c>
      <c r="I24" s="8" t="s">
        <v>36</v>
      </c>
      <c r="J24" s="72"/>
      <c r="K24" s="74"/>
      <c r="L24" s="74"/>
      <c r="M24" s="6"/>
      <c r="N24" s="69">
        <f t="shared" si="0"/>
        <v>0</v>
      </c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16</v>
      </c>
      <c r="G25" s="6" t="s">
        <v>17</v>
      </c>
      <c r="H25" s="7">
        <v>44</v>
      </c>
      <c r="I25" s="9" t="s">
        <v>31</v>
      </c>
      <c r="J25" s="72"/>
      <c r="K25" s="74"/>
      <c r="L25" s="74"/>
      <c r="M25" s="6"/>
      <c r="N25" s="69">
        <f t="shared" si="0"/>
        <v>0</v>
      </c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16</v>
      </c>
      <c r="G26" s="6" t="s">
        <v>17</v>
      </c>
      <c r="H26" s="7">
        <v>45</v>
      </c>
      <c r="I26" s="8" t="s">
        <v>37</v>
      </c>
      <c r="J26" s="72">
        <v>1</v>
      </c>
      <c r="K26" s="74">
        <v>700000</v>
      </c>
      <c r="L26" s="74">
        <f>J26*K26</f>
        <v>700000</v>
      </c>
      <c r="M26" s="6"/>
      <c r="N26" s="69">
        <f t="shared" si="0"/>
        <v>489999.99999999994</v>
      </c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16</v>
      </c>
      <c r="G27" s="6" t="s">
        <v>17</v>
      </c>
      <c r="H27" s="7">
        <v>46</v>
      </c>
      <c r="I27" s="9" t="s">
        <v>38</v>
      </c>
      <c r="J27" s="72"/>
      <c r="K27" s="74"/>
      <c r="L27" s="74"/>
      <c r="M27" s="6"/>
      <c r="N27" s="69">
        <f t="shared" si="0"/>
        <v>0</v>
      </c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16</v>
      </c>
      <c r="G28" s="6" t="s">
        <v>17</v>
      </c>
      <c r="H28" s="7">
        <v>47</v>
      </c>
      <c r="I28" s="8" t="s">
        <v>39</v>
      </c>
      <c r="J28" s="72"/>
      <c r="K28" s="74"/>
      <c r="L28" s="74"/>
      <c r="M28" s="6"/>
      <c r="N28" s="69">
        <f t="shared" si="0"/>
        <v>0</v>
      </c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16</v>
      </c>
      <c r="G29" s="6" t="s">
        <v>17</v>
      </c>
      <c r="H29" s="7">
        <v>48</v>
      </c>
      <c r="I29" s="8" t="s">
        <v>40</v>
      </c>
      <c r="J29" s="72">
        <v>1</v>
      </c>
      <c r="K29" s="74">
        <v>700000</v>
      </c>
      <c r="L29" s="74">
        <f>J29*K29</f>
        <v>700000</v>
      </c>
      <c r="M29" s="6"/>
      <c r="N29" s="69">
        <f t="shared" si="0"/>
        <v>489999.99999999994</v>
      </c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16</v>
      </c>
      <c r="G30" s="6" t="s">
        <v>17</v>
      </c>
      <c r="H30" s="7">
        <v>49</v>
      </c>
      <c r="I30" s="8" t="s">
        <v>41</v>
      </c>
      <c r="J30" s="72"/>
      <c r="K30" s="74"/>
      <c r="L30" s="74"/>
      <c r="M30" s="6"/>
      <c r="N30" s="69">
        <f t="shared" si="0"/>
        <v>0</v>
      </c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16</v>
      </c>
      <c r="G31" s="6" t="s">
        <v>17</v>
      </c>
      <c r="H31" s="7">
        <v>50</v>
      </c>
      <c r="I31" s="8" t="s">
        <v>42</v>
      </c>
      <c r="J31" s="72"/>
      <c r="K31" s="74"/>
      <c r="L31" s="74"/>
      <c r="M31" s="6"/>
      <c r="N31" s="69">
        <f t="shared" si="0"/>
        <v>0</v>
      </c>
    </row>
    <row r="32" spans="1:14" ht="45" customHeight="1" x14ac:dyDescent="0.3">
      <c r="A32" s="6">
        <v>1670</v>
      </c>
      <c r="B32" s="6" t="s">
        <v>13</v>
      </c>
      <c r="C32" s="6">
        <v>167002</v>
      </c>
      <c r="D32" s="6" t="s">
        <v>14</v>
      </c>
      <c r="E32" s="6" t="s">
        <v>15</v>
      </c>
      <c r="F32" s="6" t="s">
        <v>16</v>
      </c>
      <c r="G32" s="6" t="s">
        <v>17</v>
      </c>
      <c r="H32" s="7">
        <v>51</v>
      </c>
      <c r="I32" s="8" t="s">
        <v>43</v>
      </c>
      <c r="J32" s="72"/>
      <c r="K32" s="74"/>
      <c r="L32" s="74"/>
      <c r="M32" s="6"/>
      <c r="N32" s="69">
        <f t="shared" si="0"/>
        <v>0</v>
      </c>
    </row>
    <row r="33" spans="1:14" ht="45" customHeight="1" x14ac:dyDescent="0.3">
      <c r="A33" s="6">
        <v>1670</v>
      </c>
      <c r="B33" s="6" t="s">
        <v>13</v>
      </c>
      <c r="C33" s="6">
        <v>167002</v>
      </c>
      <c r="D33" s="6" t="s">
        <v>14</v>
      </c>
      <c r="E33" s="6" t="s">
        <v>15</v>
      </c>
      <c r="F33" s="6" t="s">
        <v>16</v>
      </c>
      <c r="G33" s="6" t="s">
        <v>17</v>
      </c>
      <c r="H33" s="7">
        <v>52</v>
      </c>
      <c r="I33" s="9" t="s">
        <v>44</v>
      </c>
      <c r="J33" s="72">
        <v>1</v>
      </c>
      <c r="K33" s="74">
        <v>700000</v>
      </c>
      <c r="L33" s="74">
        <f>J33*K33</f>
        <v>700000</v>
      </c>
      <c r="M33" s="6"/>
      <c r="N33" s="69">
        <f t="shared" si="0"/>
        <v>489999.99999999994</v>
      </c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16</v>
      </c>
      <c r="G34" s="6" t="s">
        <v>17</v>
      </c>
      <c r="H34" s="7">
        <v>53</v>
      </c>
      <c r="I34" s="9" t="s">
        <v>45</v>
      </c>
      <c r="J34" s="72"/>
      <c r="K34" s="74"/>
      <c r="L34" s="74"/>
      <c r="M34" s="6"/>
      <c r="N34" s="69">
        <f t="shared" si="0"/>
        <v>0</v>
      </c>
    </row>
    <row r="35" spans="1:14" ht="45" customHeight="1" x14ac:dyDescent="0.3">
      <c r="A35" s="6">
        <v>1670</v>
      </c>
      <c r="B35" s="6" t="s">
        <v>13</v>
      </c>
      <c r="C35" s="6">
        <v>167002</v>
      </c>
      <c r="D35" s="6" t="s">
        <v>14</v>
      </c>
      <c r="E35" s="6" t="s">
        <v>15</v>
      </c>
      <c r="F35" s="6" t="s">
        <v>16</v>
      </c>
      <c r="G35" s="6" t="s">
        <v>17</v>
      </c>
      <c r="H35" s="7">
        <v>54</v>
      </c>
      <c r="I35" s="9" t="s">
        <v>46</v>
      </c>
      <c r="J35" s="72"/>
      <c r="K35" s="74"/>
      <c r="L35" s="74"/>
      <c r="M35" s="6"/>
      <c r="N35" s="69">
        <f t="shared" si="0"/>
        <v>0</v>
      </c>
    </row>
    <row r="36" spans="1:14" ht="45" customHeight="1" x14ac:dyDescent="0.3">
      <c r="A36" s="6">
        <v>1670</v>
      </c>
      <c r="B36" s="6" t="s">
        <v>13</v>
      </c>
      <c r="C36" s="6">
        <v>167002</v>
      </c>
      <c r="D36" s="6" t="s">
        <v>14</v>
      </c>
      <c r="E36" s="6" t="s">
        <v>15</v>
      </c>
      <c r="F36" s="6" t="s">
        <v>16</v>
      </c>
      <c r="G36" s="6" t="s">
        <v>17</v>
      </c>
      <c r="H36" s="7">
        <v>55</v>
      </c>
      <c r="I36" s="9" t="s">
        <v>47</v>
      </c>
      <c r="J36" s="72"/>
      <c r="K36" s="74"/>
      <c r="L36" s="74"/>
      <c r="M36" s="6"/>
      <c r="N36" s="69">
        <f t="shared" si="0"/>
        <v>0</v>
      </c>
    </row>
    <row r="37" spans="1:14" ht="45" customHeight="1" x14ac:dyDescent="0.3">
      <c r="A37" s="6">
        <v>1670</v>
      </c>
      <c r="B37" s="6" t="s">
        <v>13</v>
      </c>
      <c r="C37" s="6">
        <v>167002</v>
      </c>
      <c r="D37" s="6" t="s">
        <v>14</v>
      </c>
      <c r="E37" s="6" t="s">
        <v>15</v>
      </c>
      <c r="F37" s="6" t="s">
        <v>16</v>
      </c>
      <c r="G37" s="6" t="s">
        <v>17</v>
      </c>
      <c r="H37" s="7">
        <v>56</v>
      </c>
      <c r="I37" s="9" t="s">
        <v>48</v>
      </c>
      <c r="J37" s="72">
        <v>1</v>
      </c>
      <c r="K37" s="74">
        <v>700000</v>
      </c>
      <c r="L37" s="74">
        <f>J37*K37</f>
        <v>700000</v>
      </c>
      <c r="M37" s="6"/>
      <c r="N37" s="69">
        <f t="shared" si="0"/>
        <v>489999.99999999994</v>
      </c>
    </row>
    <row r="38" spans="1:14" ht="45" customHeight="1" x14ac:dyDescent="0.3">
      <c r="A38" s="6">
        <v>1670</v>
      </c>
      <c r="B38" s="6" t="s">
        <v>13</v>
      </c>
      <c r="C38" s="6">
        <v>167002</v>
      </c>
      <c r="D38" s="6" t="s">
        <v>14</v>
      </c>
      <c r="E38" s="6" t="s">
        <v>15</v>
      </c>
      <c r="F38" s="6" t="s">
        <v>16</v>
      </c>
      <c r="G38" s="6" t="s">
        <v>17</v>
      </c>
      <c r="H38" s="7">
        <v>57</v>
      </c>
      <c r="I38" s="9" t="s">
        <v>49</v>
      </c>
      <c r="J38" s="72"/>
      <c r="K38" s="74"/>
      <c r="L38" s="74"/>
      <c r="M38" s="6"/>
      <c r="N38" s="69">
        <f t="shared" si="0"/>
        <v>0</v>
      </c>
    </row>
    <row r="39" spans="1:14" ht="45" customHeight="1" x14ac:dyDescent="0.3">
      <c r="A39" s="6">
        <v>1670</v>
      </c>
      <c r="B39" s="6" t="s">
        <v>13</v>
      </c>
      <c r="C39" s="6">
        <v>167002</v>
      </c>
      <c r="D39" s="6" t="s">
        <v>14</v>
      </c>
      <c r="E39" s="6" t="s">
        <v>15</v>
      </c>
      <c r="F39" s="6" t="s">
        <v>16</v>
      </c>
      <c r="G39" s="6" t="s">
        <v>17</v>
      </c>
      <c r="H39" s="7">
        <v>58</v>
      </c>
      <c r="I39" s="9" t="s">
        <v>42</v>
      </c>
      <c r="J39" s="72"/>
      <c r="K39" s="74"/>
      <c r="L39" s="74"/>
      <c r="M39" s="6"/>
      <c r="N39" s="69">
        <f t="shared" si="0"/>
        <v>0</v>
      </c>
    </row>
    <row r="40" spans="1:14" ht="45" customHeight="1" x14ac:dyDescent="0.3">
      <c r="A40" s="6">
        <v>1670</v>
      </c>
      <c r="B40" s="6" t="s">
        <v>13</v>
      </c>
      <c r="C40" s="6">
        <v>167002</v>
      </c>
      <c r="D40" s="6" t="s">
        <v>14</v>
      </c>
      <c r="E40" s="6" t="s">
        <v>15</v>
      </c>
      <c r="F40" s="6" t="s">
        <v>16</v>
      </c>
      <c r="G40" s="6" t="s">
        <v>17</v>
      </c>
      <c r="H40" s="7">
        <v>59</v>
      </c>
      <c r="I40" s="9" t="s">
        <v>50</v>
      </c>
      <c r="J40" s="72"/>
      <c r="K40" s="74"/>
      <c r="L40" s="74"/>
      <c r="M40" s="6"/>
      <c r="N40" s="69">
        <f t="shared" si="0"/>
        <v>0</v>
      </c>
    </row>
    <row r="41" spans="1:14" ht="45" customHeight="1" x14ac:dyDescent="0.3">
      <c r="A41" s="6">
        <v>1670</v>
      </c>
      <c r="B41" s="6" t="s">
        <v>13</v>
      </c>
      <c r="C41" s="6">
        <v>167002</v>
      </c>
      <c r="D41" s="6" t="s">
        <v>14</v>
      </c>
      <c r="E41" s="6" t="s">
        <v>15</v>
      </c>
      <c r="F41" s="6" t="s">
        <v>16</v>
      </c>
      <c r="G41" s="6" t="s">
        <v>17</v>
      </c>
      <c r="H41" s="7">
        <v>60</v>
      </c>
      <c r="I41" s="8" t="s">
        <v>51</v>
      </c>
      <c r="J41" s="72">
        <v>1</v>
      </c>
      <c r="K41" s="74">
        <v>700000</v>
      </c>
      <c r="L41" s="74">
        <f>J41*K41</f>
        <v>700000</v>
      </c>
      <c r="M41" s="6"/>
      <c r="N41" s="69">
        <f t="shared" si="0"/>
        <v>489999.99999999994</v>
      </c>
    </row>
    <row r="42" spans="1:14" ht="45" customHeight="1" x14ac:dyDescent="0.3">
      <c r="A42" s="6">
        <v>1670</v>
      </c>
      <c r="B42" s="6" t="s">
        <v>13</v>
      </c>
      <c r="C42" s="6">
        <v>167002</v>
      </c>
      <c r="D42" s="6" t="s">
        <v>14</v>
      </c>
      <c r="E42" s="6" t="s">
        <v>15</v>
      </c>
      <c r="F42" s="6" t="s">
        <v>16</v>
      </c>
      <c r="G42" s="6" t="s">
        <v>17</v>
      </c>
      <c r="H42" s="7">
        <v>61</v>
      </c>
      <c r="I42" s="8" t="s">
        <v>33</v>
      </c>
      <c r="J42" s="72"/>
      <c r="K42" s="74"/>
      <c r="L42" s="74"/>
      <c r="M42" s="6"/>
      <c r="N42" s="69">
        <f t="shared" si="0"/>
        <v>0</v>
      </c>
    </row>
    <row r="43" spans="1:14" ht="45" customHeight="1" x14ac:dyDescent="0.3">
      <c r="A43" s="6">
        <v>1670</v>
      </c>
      <c r="B43" s="6" t="s">
        <v>13</v>
      </c>
      <c r="C43" s="6">
        <v>167002</v>
      </c>
      <c r="D43" s="6" t="s">
        <v>14</v>
      </c>
      <c r="E43" s="6" t="s">
        <v>15</v>
      </c>
      <c r="F43" s="6" t="s">
        <v>16</v>
      </c>
      <c r="G43" s="6" t="s">
        <v>17</v>
      </c>
      <c r="H43" s="7">
        <v>62</v>
      </c>
      <c r="I43" s="8" t="s">
        <v>52</v>
      </c>
      <c r="J43" s="72"/>
      <c r="K43" s="74"/>
      <c r="L43" s="74"/>
      <c r="M43" s="6"/>
      <c r="N43" s="69">
        <f t="shared" si="0"/>
        <v>0</v>
      </c>
    </row>
    <row r="44" spans="1:14" ht="45" customHeight="1" x14ac:dyDescent="0.3">
      <c r="A44" s="6">
        <v>1670</v>
      </c>
      <c r="B44" s="6" t="s">
        <v>13</v>
      </c>
      <c r="C44" s="6">
        <v>167002</v>
      </c>
      <c r="D44" s="6" t="s">
        <v>14</v>
      </c>
      <c r="E44" s="6" t="s">
        <v>15</v>
      </c>
      <c r="F44" s="6" t="s">
        <v>16</v>
      </c>
      <c r="G44" s="6" t="s">
        <v>17</v>
      </c>
      <c r="H44" s="7">
        <v>63</v>
      </c>
      <c r="I44" s="8" t="s">
        <v>53</v>
      </c>
      <c r="J44" s="72"/>
      <c r="K44" s="74"/>
      <c r="L44" s="74"/>
      <c r="M44" s="6"/>
      <c r="N44" s="69">
        <f t="shared" si="0"/>
        <v>0</v>
      </c>
    </row>
    <row r="45" spans="1:14" ht="45" customHeight="1" x14ac:dyDescent="0.3">
      <c r="A45" s="6">
        <v>1670</v>
      </c>
      <c r="B45" s="6" t="s">
        <v>13</v>
      </c>
      <c r="C45" s="6">
        <v>167002</v>
      </c>
      <c r="D45" s="6" t="s">
        <v>14</v>
      </c>
      <c r="E45" s="6" t="s">
        <v>15</v>
      </c>
      <c r="F45" s="6" t="s">
        <v>16</v>
      </c>
      <c r="G45" s="6" t="s">
        <v>17</v>
      </c>
      <c r="H45" s="7">
        <v>64</v>
      </c>
      <c r="I45" s="8" t="s">
        <v>54</v>
      </c>
      <c r="J45" s="72">
        <v>1</v>
      </c>
      <c r="K45" s="74">
        <v>700000</v>
      </c>
      <c r="L45" s="74">
        <f>J45*K45</f>
        <v>700000</v>
      </c>
      <c r="M45" s="6"/>
      <c r="N45" s="69">
        <f t="shared" si="0"/>
        <v>489999.99999999994</v>
      </c>
    </row>
    <row r="46" spans="1:14" ht="45" customHeight="1" x14ac:dyDescent="0.3">
      <c r="A46" s="6">
        <v>1670</v>
      </c>
      <c r="B46" s="6" t="s">
        <v>13</v>
      </c>
      <c r="C46" s="6">
        <v>167002</v>
      </c>
      <c r="D46" s="6" t="s">
        <v>14</v>
      </c>
      <c r="E46" s="6" t="s">
        <v>15</v>
      </c>
      <c r="F46" s="6" t="s">
        <v>16</v>
      </c>
      <c r="G46" s="6" t="s">
        <v>17</v>
      </c>
      <c r="H46" s="7">
        <v>65</v>
      </c>
      <c r="I46" s="8" t="s">
        <v>33</v>
      </c>
      <c r="J46" s="72"/>
      <c r="K46" s="74"/>
      <c r="L46" s="74"/>
      <c r="M46" s="6"/>
      <c r="N46" s="69">
        <f t="shared" si="0"/>
        <v>0</v>
      </c>
    </row>
    <row r="47" spans="1:14" ht="45" customHeight="1" x14ac:dyDescent="0.3">
      <c r="A47" s="6">
        <v>1670</v>
      </c>
      <c r="B47" s="6" t="s">
        <v>13</v>
      </c>
      <c r="C47" s="6">
        <v>167002</v>
      </c>
      <c r="D47" s="6" t="s">
        <v>14</v>
      </c>
      <c r="E47" s="6" t="s">
        <v>15</v>
      </c>
      <c r="F47" s="6" t="s">
        <v>16</v>
      </c>
      <c r="G47" s="6" t="s">
        <v>17</v>
      </c>
      <c r="H47" s="7">
        <v>66</v>
      </c>
      <c r="I47" s="8" t="s">
        <v>20</v>
      </c>
      <c r="J47" s="72"/>
      <c r="K47" s="74"/>
      <c r="L47" s="74"/>
      <c r="M47" s="6"/>
      <c r="N47" s="69">
        <f t="shared" si="0"/>
        <v>0</v>
      </c>
    </row>
    <row r="48" spans="1:14" ht="45" customHeight="1" x14ac:dyDescent="0.3">
      <c r="A48" s="6">
        <v>1670</v>
      </c>
      <c r="B48" s="6" t="s">
        <v>13</v>
      </c>
      <c r="C48" s="6">
        <v>167002</v>
      </c>
      <c r="D48" s="6" t="s">
        <v>14</v>
      </c>
      <c r="E48" s="6" t="s">
        <v>15</v>
      </c>
      <c r="F48" s="6" t="s">
        <v>16</v>
      </c>
      <c r="G48" s="6" t="s">
        <v>17</v>
      </c>
      <c r="H48" s="7">
        <v>67</v>
      </c>
      <c r="I48" s="8" t="s">
        <v>55</v>
      </c>
      <c r="J48" s="72"/>
      <c r="K48" s="74"/>
      <c r="L48" s="74"/>
      <c r="M48" s="6"/>
      <c r="N48" s="69">
        <f t="shared" si="0"/>
        <v>0</v>
      </c>
    </row>
    <row r="49" spans="1:14" ht="45" customHeight="1" x14ac:dyDescent="0.3">
      <c r="A49" s="6">
        <v>1670</v>
      </c>
      <c r="B49" s="6" t="s">
        <v>13</v>
      </c>
      <c r="C49" s="6">
        <v>167002</v>
      </c>
      <c r="D49" s="6" t="s">
        <v>14</v>
      </c>
      <c r="E49" s="6" t="s">
        <v>15</v>
      </c>
      <c r="F49" s="6" t="s">
        <v>16</v>
      </c>
      <c r="G49" s="6" t="s">
        <v>17</v>
      </c>
      <c r="H49" s="7">
        <v>68</v>
      </c>
      <c r="I49" s="8" t="s">
        <v>56</v>
      </c>
      <c r="J49" s="72">
        <v>1</v>
      </c>
      <c r="K49" s="74">
        <v>700000</v>
      </c>
      <c r="L49" s="74">
        <f>J49*K49</f>
        <v>700000</v>
      </c>
      <c r="M49" s="6"/>
      <c r="N49" s="69">
        <f t="shared" si="0"/>
        <v>489999.99999999994</v>
      </c>
    </row>
    <row r="50" spans="1:14" ht="45" customHeight="1" x14ac:dyDescent="0.3">
      <c r="A50" s="6">
        <v>1670</v>
      </c>
      <c r="B50" s="6" t="s">
        <v>13</v>
      </c>
      <c r="C50" s="6">
        <v>167002</v>
      </c>
      <c r="D50" s="6" t="s">
        <v>14</v>
      </c>
      <c r="E50" s="6" t="s">
        <v>15</v>
      </c>
      <c r="F50" s="6" t="s">
        <v>16</v>
      </c>
      <c r="G50" s="6" t="s">
        <v>17</v>
      </c>
      <c r="H50" s="7">
        <v>69</v>
      </c>
      <c r="I50" s="8" t="s">
        <v>33</v>
      </c>
      <c r="J50" s="72"/>
      <c r="K50" s="74"/>
      <c r="L50" s="74"/>
      <c r="M50" s="6"/>
      <c r="N50" s="69">
        <f t="shared" si="0"/>
        <v>0</v>
      </c>
    </row>
    <row r="51" spans="1:14" ht="45" customHeight="1" x14ac:dyDescent="0.3">
      <c r="A51" s="6">
        <v>1670</v>
      </c>
      <c r="B51" s="6" t="s">
        <v>13</v>
      </c>
      <c r="C51" s="6">
        <v>167002</v>
      </c>
      <c r="D51" s="6" t="s">
        <v>14</v>
      </c>
      <c r="E51" s="6" t="s">
        <v>15</v>
      </c>
      <c r="F51" s="6" t="s">
        <v>16</v>
      </c>
      <c r="G51" s="6" t="s">
        <v>17</v>
      </c>
      <c r="H51" s="7">
        <v>70</v>
      </c>
      <c r="I51" s="8" t="s">
        <v>57</v>
      </c>
      <c r="J51" s="72"/>
      <c r="K51" s="74"/>
      <c r="L51" s="74"/>
      <c r="M51" s="6"/>
      <c r="N51" s="69">
        <f t="shared" si="0"/>
        <v>0</v>
      </c>
    </row>
    <row r="52" spans="1:14" ht="45" customHeight="1" x14ac:dyDescent="0.3">
      <c r="A52" s="6">
        <v>1670</v>
      </c>
      <c r="B52" s="6" t="s">
        <v>13</v>
      </c>
      <c r="C52" s="6">
        <v>167002</v>
      </c>
      <c r="D52" s="6" t="s">
        <v>14</v>
      </c>
      <c r="E52" s="6" t="s">
        <v>15</v>
      </c>
      <c r="F52" s="6" t="s">
        <v>16</v>
      </c>
      <c r="G52" s="6" t="s">
        <v>17</v>
      </c>
      <c r="H52" s="7">
        <v>71</v>
      </c>
      <c r="I52" s="8" t="s">
        <v>58</v>
      </c>
      <c r="J52" s="72"/>
      <c r="K52" s="74"/>
      <c r="L52" s="74"/>
      <c r="M52" s="6"/>
      <c r="N52" s="69">
        <f t="shared" si="0"/>
        <v>0</v>
      </c>
    </row>
    <row r="53" spans="1:14" ht="45" customHeight="1" x14ac:dyDescent="0.3">
      <c r="A53" s="6">
        <v>1670</v>
      </c>
      <c r="B53" s="6" t="s">
        <v>13</v>
      </c>
      <c r="C53" s="6">
        <v>167002</v>
      </c>
      <c r="D53" s="6" t="s">
        <v>14</v>
      </c>
      <c r="E53" s="6" t="s">
        <v>15</v>
      </c>
      <c r="F53" s="6" t="s">
        <v>16</v>
      </c>
      <c r="G53" s="6" t="s">
        <v>17</v>
      </c>
      <c r="H53" s="7">
        <v>72</v>
      </c>
      <c r="I53" s="8" t="s">
        <v>59</v>
      </c>
      <c r="J53" s="72">
        <v>1</v>
      </c>
      <c r="K53" s="74">
        <v>700000</v>
      </c>
      <c r="L53" s="74">
        <f>J53*K53</f>
        <v>700000</v>
      </c>
      <c r="M53" s="6"/>
      <c r="N53" s="69">
        <f t="shared" si="0"/>
        <v>489999.99999999994</v>
      </c>
    </row>
    <row r="54" spans="1:14" ht="45" customHeight="1" x14ac:dyDescent="0.3">
      <c r="A54" s="6">
        <v>1670</v>
      </c>
      <c r="B54" s="6" t="s">
        <v>13</v>
      </c>
      <c r="C54" s="6">
        <v>167002</v>
      </c>
      <c r="D54" s="6" t="s">
        <v>14</v>
      </c>
      <c r="E54" s="6" t="s">
        <v>15</v>
      </c>
      <c r="F54" s="6" t="s">
        <v>16</v>
      </c>
      <c r="G54" s="6" t="s">
        <v>17</v>
      </c>
      <c r="H54" s="7">
        <v>73</v>
      </c>
      <c r="I54" s="8" t="s">
        <v>60</v>
      </c>
      <c r="J54" s="72"/>
      <c r="K54" s="74"/>
      <c r="L54" s="74"/>
      <c r="M54" s="6"/>
      <c r="N54" s="69">
        <f t="shared" si="0"/>
        <v>0</v>
      </c>
    </row>
    <row r="55" spans="1:14" ht="45" customHeight="1" x14ac:dyDescent="0.3">
      <c r="A55" s="6">
        <v>1670</v>
      </c>
      <c r="B55" s="6" t="s">
        <v>13</v>
      </c>
      <c r="C55" s="6">
        <v>167002</v>
      </c>
      <c r="D55" s="6" t="s">
        <v>14</v>
      </c>
      <c r="E55" s="6" t="s">
        <v>15</v>
      </c>
      <c r="F55" s="6" t="s">
        <v>16</v>
      </c>
      <c r="G55" s="6" t="s">
        <v>17</v>
      </c>
      <c r="H55" s="7">
        <v>74</v>
      </c>
      <c r="I55" s="8" t="s">
        <v>61</v>
      </c>
      <c r="J55" s="72"/>
      <c r="K55" s="74"/>
      <c r="L55" s="74"/>
      <c r="M55" s="6"/>
      <c r="N55" s="69">
        <f t="shared" si="0"/>
        <v>0</v>
      </c>
    </row>
    <row r="56" spans="1:14" ht="45" customHeight="1" x14ac:dyDescent="0.3">
      <c r="A56" s="6">
        <v>1670</v>
      </c>
      <c r="B56" s="6" t="s">
        <v>13</v>
      </c>
      <c r="C56" s="6">
        <v>167002</v>
      </c>
      <c r="D56" s="6" t="s">
        <v>14</v>
      </c>
      <c r="E56" s="6" t="s">
        <v>15</v>
      </c>
      <c r="F56" s="6" t="s">
        <v>16</v>
      </c>
      <c r="G56" s="6" t="s">
        <v>17</v>
      </c>
      <c r="H56" s="7">
        <v>75</v>
      </c>
      <c r="I56" s="8" t="s">
        <v>62</v>
      </c>
      <c r="J56" s="72"/>
      <c r="K56" s="74"/>
      <c r="L56" s="74"/>
      <c r="M56" s="6"/>
      <c r="N56" s="69">
        <f t="shared" si="0"/>
        <v>0</v>
      </c>
    </row>
    <row r="57" spans="1:14" ht="45" customHeight="1" x14ac:dyDescent="0.3">
      <c r="A57" s="6">
        <v>1670</v>
      </c>
      <c r="B57" s="6" t="s">
        <v>13</v>
      </c>
      <c r="C57" s="6">
        <v>167002</v>
      </c>
      <c r="D57" s="6" t="s">
        <v>14</v>
      </c>
      <c r="E57" s="6" t="s">
        <v>15</v>
      </c>
      <c r="F57" s="6" t="s">
        <v>16</v>
      </c>
      <c r="G57" s="6" t="s">
        <v>17</v>
      </c>
      <c r="H57" s="7">
        <v>76</v>
      </c>
      <c r="I57" s="8" t="s">
        <v>63</v>
      </c>
      <c r="J57" s="72">
        <v>1</v>
      </c>
      <c r="K57" s="74">
        <v>700000</v>
      </c>
      <c r="L57" s="74">
        <f>J57*K57</f>
        <v>700000</v>
      </c>
      <c r="M57" s="6"/>
      <c r="N57" s="69">
        <f t="shared" si="0"/>
        <v>489999.99999999994</v>
      </c>
    </row>
    <row r="58" spans="1:14" ht="45" customHeight="1" x14ac:dyDescent="0.3">
      <c r="A58" s="6">
        <v>1670</v>
      </c>
      <c r="B58" s="6" t="s">
        <v>13</v>
      </c>
      <c r="C58" s="6">
        <v>167002</v>
      </c>
      <c r="D58" s="6" t="s">
        <v>14</v>
      </c>
      <c r="E58" s="6" t="s">
        <v>15</v>
      </c>
      <c r="F58" s="6" t="s">
        <v>16</v>
      </c>
      <c r="G58" s="6" t="s">
        <v>17</v>
      </c>
      <c r="H58" s="7">
        <v>77</v>
      </c>
      <c r="I58" s="8" t="s">
        <v>64</v>
      </c>
      <c r="J58" s="72"/>
      <c r="K58" s="74"/>
      <c r="L58" s="74"/>
      <c r="M58" s="6"/>
      <c r="N58" s="69">
        <f t="shared" si="0"/>
        <v>0</v>
      </c>
    </row>
    <row r="59" spans="1:14" ht="45" customHeight="1" x14ac:dyDescent="0.3">
      <c r="A59" s="6">
        <v>1670</v>
      </c>
      <c r="B59" s="6" t="s">
        <v>13</v>
      </c>
      <c r="C59" s="6">
        <v>167002</v>
      </c>
      <c r="D59" s="6" t="s">
        <v>14</v>
      </c>
      <c r="E59" s="6" t="s">
        <v>15</v>
      </c>
      <c r="F59" s="6" t="s">
        <v>16</v>
      </c>
      <c r="G59" s="6" t="s">
        <v>17</v>
      </c>
      <c r="H59" s="7">
        <v>78</v>
      </c>
      <c r="I59" s="8" t="s">
        <v>61</v>
      </c>
      <c r="J59" s="72"/>
      <c r="K59" s="74"/>
      <c r="L59" s="74"/>
      <c r="M59" s="6"/>
      <c r="N59" s="69">
        <f t="shared" si="0"/>
        <v>0</v>
      </c>
    </row>
    <row r="60" spans="1:14" ht="45" customHeight="1" x14ac:dyDescent="0.3">
      <c r="A60" s="6">
        <v>1670</v>
      </c>
      <c r="B60" s="6" t="s">
        <v>13</v>
      </c>
      <c r="C60" s="6">
        <v>167002</v>
      </c>
      <c r="D60" s="6" t="s">
        <v>14</v>
      </c>
      <c r="E60" s="6" t="s">
        <v>15</v>
      </c>
      <c r="F60" s="6" t="s">
        <v>16</v>
      </c>
      <c r="G60" s="6" t="s">
        <v>17</v>
      </c>
      <c r="H60" s="7">
        <v>79</v>
      </c>
      <c r="I60" s="8" t="s">
        <v>65</v>
      </c>
      <c r="J60" s="72"/>
      <c r="K60" s="74"/>
      <c r="L60" s="74"/>
      <c r="M60" s="6"/>
      <c r="N60" s="69">
        <f t="shared" si="0"/>
        <v>0</v>
      </c>
    </row>
    <row r="61" spans="1:14" ht="45" customHeight="1" x14ac:dyDescent="0.3">
      <c r="A61" s="6">
        <v>1670</v>
      </c>
      <c r="B61" s="6" t="s">
        <v>13</v>
      </c>
      <c r="C61" s="6">
        <v>167002</v>
      </c>
      <c r="D61" s="6" t="s">
        <v>14</v>
      </c>
      <c r="E61" s="6" t="s">
        <v>15</v>
      </c>
      <c r="F61" s="6" t="s">
        <v>16</v>
      </c>
      <c r="G61" s="6" t="s">
        <v>17</v>
      </c>
      <c r="H61" s="7">
        <v>80</v>
      </c>
      <c r="I61" s="8" t="s">
        <v>66</v>
      </c>
      <c r="J61" s="72">
        <v>1</v>
      </c>
      <c r="K61" s="74">
        <v>1333994</v>
      </c>
      <c r="L61" s="74">
        <f>J61*K61</f>
        <v>1333994</v>
      </c>
      <c r="M61" s="6"/>
      <c r="N61" s="69">
        <f t="shared" si="0"/>
        <v>933795.79999999993</v>
      </c>
    </row>
    <row r="62" spans="1:14" ht="45" customHeight="1" x14ac:dyDescent="0.3">
      <c r="A62" s="6">
        <v>1670</v>
      </c>
      <c r="B62" s="6" t="s">
        <v>13</v>
      </c>
      <c r="C62" s="6">
        <v>167002</v>
      </c>
      <c r="D62" s="6" t="s">
        <v>14</v>
      </c>
      <c r="E62" s="6" t="s">
        <v>15</v>
      </c>
      <c r="F62" s="6" t="s">
        <v>16</v>
      </c>
      <c r="G62" s="6" t="s">
        <v>17</v>
      </c>
      <c r="H62" s="7">
        <v>81</v>
      </c>
      <c r="I62" s="8" t="s">
        <v>67</v>
      </c>
      <c r="J62" s="72"/>
      <c r="K62" s="74"/>
      <c r="L62" s="74"/>
      <c r="M62" s="6"/>
      <c r="N62" s="69">
        <f t="shared" si="0"/>
        <v>0</v>
      </c>
    </row>
    <row r="63" spans="1:14" ht="45" customHeight="1" x14ac:dyDescent="0.3">
      <c r="A63" s="6">
        <v>1670</v>
      </c>
      <c r="B63" s="6" t="s">
        <v>13</v>
      </c>
      <c r="C63" s="6">
        <v>167002</v>
      </c>
      <c r="D63" s="6" t="s">
        <v>14</v>
      </c>
      <c r="E63" s="6" t="s">
        <v>15</v>
      </c>
      <c r="F63" s="6" t="s">
        <v>16</v>
      </c>
      <c r="G63" s="6" t="s">
        <v>17</v>
      </c>
      <c r="H63" s="7">
        <v>82</v>
      </c>
      <c r="I63" s="8" t="s">
        <v>68</v>
      </c>
      <c r="J63" s="72"/>
      <c r="K63" s="74"/>
      <c r="L63" s="74"/>
      <c r="M63" s="6"/>
      <c r="N63" s="69">
        <f t="shared" si="0"/>
        <v>0</v>
      </c>
    </row>
    <row r="64" spans="1:14" ht="45" customHeight="1" x14ac:dyDescent="0.3">
      <c r="A64" s="6">
        <v>1670</v>
      </c>
      <c r="B64" s="6" t="s">
        <v>13</v>
      </c>
      <c r="C64" s="6">
        <v>167002</v>
      </c>
      <c r="D64" s="6" t="s">
        <v>14</v>
      </c>
      <c r="E64" s="6" t="s">
        <v>15</v>
      </c>
      <c r="F64" s="6" t="s">
        <v>16</v>
      </c>
      <c r="G64" s="6" t="s">
        <v>17</v>
      </c>
      <c r="H64" s="7">
        <v>83</v>
      </c>
      <c r="I64" s="8" t="s">
        <v>69</v>
      </c>
      <c r="J64" s="72">
        <v>1</v>
      </c>
      <c r="K64" s="74">
        <v>1200000</v>
      </c>
      <c r="L64" s="74">
        <f>J64*K64</f>
        <v>1200000</v>
      </c>
      <c r="M64" s="6"/>
      <c r="N64" s="69">
        <f t="shared" si="0"/>
        <v>840000</v>
      </c>
    </row>
    <row r="65" spans="1:16" ht="45" customHeight="1" x14ac:dyDescent="0.3">
      <c r="A65" s="6">
        <v>1670</v>
      </c>
      <c r="B65" s="6" t="s">
        <v>13</v>
      </c>
      <c r="C65" s="6">
        <v>167002</v>
      </c>
      <c r="D65" s="6" t="s">
        <v>14</v>
      </c>
      <c r="E65" s="6" t="s">
        <v>15</v>
      </c>
      <c r="F65" s="6" t="s">
        <v>16</v>
      </c>
      <c r="G65" s="6" t="s">
        <v>17</v>
      </c>
      <c r="H65" s="7">
        <v>84</v>
      </c>
      <c r="I65" s="8" t="s">
        <v>31</v>
      </c>
      <c r="J65" s="72"/>
      <c r="K65" s="74"/>
      <c r="L65" s="74"/>
      <c r="M65" s="6"/>
      <c r="N65" s="69">
        <f t="shared" si="0"/>
        <v>0</v>
      </c>
    </row>
    <row r="66" spans="1:16" ht="45" customHeight="1" x14ac:dyDescent="0.3">
      <c r="A66" s="6">
        <v>1670</v>
      </c>
      <c r="B66" s="6" t="s">
        <v>13</v>
      </c>
      <c r="C66" s="6">
        <v>167002</v>
      </c>
      <c r="D66" s="6" t="s">
        <v>14</v>
      </c>
      <c r="E66" s="6" t="s">
        <v>15</v>
      </c>
      <c r="F66" s="6" t="s">
        <v>16</v>
      </c>
      <c r="G66" s="6" t="s">
        <v>17</v>
      </c>
      <c r="H66" s="7">
        <v>85</v>
      </c>
      <c r="I66" s="8" t="s">
        <v>70</v>
      </c>
      <c r="J66" s="10">
        <v>1</v>
      </c>
      <c r="K66" s="11">
        <v>1200000</v>
      </c>
      <c r="L66" s="11">
        <f t="shared" ref="L66:L76" si="1">J66*K66</f>
        <v>1200000</v>
      </c>
      <c r="M66" s="6"/>
      <c r="N66" s="69">
        <f t="shared" si="0"/>
        <v>840000</v>
      </c>
    </row>
    <row r="67" spans="1:16" s="61" customFormat="1" ht="45" customHeight="1" x14ac:dyDescent="0.3">
      <c r="A67" s="70">
        <v>1655</v>
      </c>
      <c r="B67" s="70" t="s">
        <v>71</v>
      </c>
      <c r="C67" s="70">
        <v>165522</v>
      </c>
      <c r="D67" s="70" t="s">
        <v>72</v>
      </c>
      <c r="E67" s="70" t="s">
        <v>15</v>
      </c>
      <c r="F67" s="70" t="s">
        <v>534</v>
      </c>
      <c r="G67" s="70" t="s">
        <v>17</v>
      </c>
      <c r="H67" s="7">
        <v>110</v>
      </c>
      <c r="I67" s="8" t="s">
        <v>537</v>
      </c>
      <c r="J67" s="70">
        <v>1</v>
      </c>
      <c r="K67" s="71">
        <v>1675000</v>
      </c>
      <c r="L67" s="71">
        <f t="shared" si="1"/>
        <v>1675000</v>
      </c>
      <c r="M67" s="70"/>
      <c r="N67" s="69"/>
    </row>
    <row r="68" spans="1:16" ht="45" customHeight="1" x14ac:dyDescent="0.3">
      <c r="A68" s="6">
        <v>1655</v>
      </c>
      <c r="B68" s="6" t="s">
        <v>71</v>
      </c>
      <c r="C68" s="6">
        <v>165522</v>
      </c>
      <c r="D68" s="6" t="s">
        <v>72</v>
      </c>
      <c r="E68" s="6" t="s">
        <v>15</v>
      </c>
      <c r="F68" s="6" t="s">
        <v>16</v>
      </c>
      <c r="G68" s="6" t="s">
        <v>17</v>
      </c>
      <c r="H68" s="7">
        <v>110</v>
      </c>
      <c r="I68" s="8" t="s">
        <v>73</v>
      </c>
      <c r="J68" s="6">
        <v>1</v>
      </c>
      <c r="K68" s="11">
        <v>1000000</v>
      </c>
      <c r="L68" s="11">
        <f t="shared" si="1"/>
        <v>1000000</v>
      </c>
      <c r="M68" s="6"/>
      <c r="N68" s="69">
        <f t="shared" ref="N68:N126" si="2">L68*0.7</f>
        <v>700000</v>
      </c>
    </row>
    <row r="69" spans="1:16" ht="45" customHeight="1" x14ac:dyDescent="0.3">
      <c r="A69" s="6">
        <v>1655</v>
      </c>
      <c r="B69" s="6" t="s">
        <v>71</v>
      </c>
      <c r="C69" s="6">
        <v>165522</v>
      </c>
      <c r="D69" s="6" t="s">
        <v>72</v>
      </c>
      <c r="E69" s="6" t="s">
        <v>15</v>
      </c>
      <c r="F69" s="6" t="s">
        <v>16</v>
      </c>
      <c r="G69" s="6" t="s">
        <v>17</v>
      </c>
      <c r="H69" s="7">
        <v>111</v>
      </c>
      <c r="I69" s="8" t="s">
        <v>74</v>
      </c>
      <c r="J69" s="6">
        <v>1</v>
      </c>
      <c r="K69" s="11">
        <v>900000</v>
      </c>
      <c r="L69" s="11">
        <f t="shared" si="1"/>
        <v>900000</v>
      </c>
      <c r="M69" s="6"/>
      <c r="N69" s="69">
        <f t="shared" si="2"/>
        <v>630000</v>
      </c>
    </row>
    <row r="70" spans="1:16" ht="27.6" x14ac:dyDescent="0.3">
      <c r="A70" s="6">
        <v>1670</v>
      </c>
      <c r="B70" s="6" t="s">
        <v>13</v>
      </c>
      <c r="C70" s="6">
        <v>167001</v>
      </c>
      <c r="D70" s="6" t="s">
        <v>75</v>
      </c>
      <c r="E70" s="6" t="s">
        <v>15</v>
      </c>
      <c r="F70" s="6" t="s">
        <v>16</v>
      </c>
      <c r="G70" s="6" t="s">
        <v>17</v>
      </c>
      <c r="H70" s="7">
        <v>123</v>
      </c>
      <c r="I70" s="8" t="s">
        <v>76</v>
      </c>
      <c r="J70" s="6">
        <v>1</v>
      </c>
      <c r="K70" s="11">
        <v>850000</v>
      </c>
      <c r="L70" s="11">
        <f t="shared" si="1"/>
        <v>850000</v>
      </c>
      <c r="M70" s="6"/>
      <c r="N70" s="69">
        <f t="shared" si="2"/>
        <v>595000</v>
      </c>
      <c r="O70" s="12"/>
    </row>
    <row r="71" spans="1:16" ht="45" customHeight="1" x14ac:dyDescent="0.3">
      <c r="A71" s="6">
        <v>1670</v>
      </c>
      <c r="B71" s="6" t="s">
        <v>13</v>
      </c>
      <c r="C71" s="6">
        <v>167001</v>
      </c>
      <c r="D71" s="6" t="s">
        <v>75</v>
      </c>
      <c r="E71" s="6" t="s">
        <v>15</v>
      </c>
      <c r="F71" s="6" t="s">
        <v>16</v>
      </c>
      <c r="G71" s="6" t="s">
        <v>17</v>
      </c>
      <c r="H71" s="7">
        <v>124</v>
      </c>
      <c r="I71" s="8" t="s">
        <v>77</v>
      </c>
      <c r="J71" s="6">
        <v>1</v>
      </c>
      <c r="K71" s="11">
        <v>800000</v>
      </c>
      <c r="L71" s="11">
        <f t="shared" si="1"/>
        <v>800000</v>
      </c>
      <c r="M71" s="6"/>
      <c r="N71" s="69">
        <f t="shared" si="2"/>
        <v>560000</v>
      </c>
      <c r="O71" s="12"/>
      <c r="P71" s="12"/>
    </row>
    <row r="72" spans="1:16" ht="45" customHeight="1" x14ac:dyDescent="0.3">
      <c r="A72" s="6">
        <v>1670</v>
      </c>
      <c r="B72" s="6" t="s">
        <v>13</v>
      </c>
      <c r="C72" s="6">
        <v>167001</v>
      </c>
      <c r="D72" s="6" t="s">
        <v>75</v>
      </c>
      <c r="E72" s="6" t="s">
        <v>15</v>
      </c>
      <c r="F72" s="6" t="s">
        <v>16</v>
      </c>
      <c r="G72" s="6" t="s">
        <v>17</v>
      </c>
      <c r="H72" s="7">
        <v>125</v>
      </c>
      <c r="I72" s="8" t="s">
        <v>78</v>
      </c>
      <c r="J72" s="6">
        <v>1</v>
      </c>
      <c r="K72" s="11">
        <v>400000</v>
      </c>
      <c r="L72" s="11">
        <f t="shared" si="1"/>
        <v>400000</v>
      </c>
      <c r="M72" s="6"/>
      <c r="N72" s="69">
        <f t="shared" si="2"/>
        <v>280000</v>
      </c>
    </row>
    <row r="73" spans="1:16" ht="45" customHeight="1" x14ac:dyDescent="0.3">
      <c r="A73" s="6">
        <v>1670</v>
      </c>
      <c r="B73" s="6" t="s">
        <v>13</v>
      </c>
      <c r="C73" s="6">
        <v>167002</v>
      </c>
      <c r="D73" s="6" t="s">
        <v>14</v>
      </c>
      <c r="E73" s="6" t="s">
        <v>15</v>
      </c>
      <c r="F73" s="6" t="s">
        <v>16</v>
      </c>
      <c r="G73" s="6" t="s">
        <v>17</v>
      </c>
      <c r="H73" s="7">
        <v>128</v>
      </c>
      <c r="I73" s="8" t="s">
        <v>79</v>
      </c>
      <c r="J73" s="6">
        <v>1</v>
      </c>
      <c r="K73" s="11">
        <v>380000</v>
      </c>
      <c r="L73" s="11">
        <f t="shared" si="1"/>
        <v>380000</v>
      </c>
      <c r="M73" s="6" t="s">
        <v>80</v>
      </c>
      <c r="N73" s="69">
        <f t="shared" si="2"/>
        <v>266000</v>
      </c>
    </row>
    <row r="74" spans="1:16" ht="45" customHeight="1" x14ac:dyDescent="0.3">
      <c r="A74" s="6">
        <v>1670</v>
      </c>
      <c r="B74" s="6" t="s">
        <v>13</v>
      </c>
      <c r="C74" s="6">
        <v>167001</v>
      </c>
      <c r="D74" s="6" t="s">
        <v>75</v>
      </c>
      <c r="E74" s="6" t="s">
        <v>15</v>
      </c>
      <c r="F74" s="6" t="s">
        <v>16</v>
      </c>
      <c r="G74" s="6" t="s">
        <v>17</v>
      </c>
      <c r="H74" s="7">
        <v>132</v>
      </c>
      <c r="I74" s="8" t="s">
        <v>81</v>
      </c>
      <c r="J74" s="6">
        <v>1</v>
      </c>
      <c r="K74" s="11">
        <v>400000</v>
      </c>
      <c r="L74" s="11">
        <f t="shared" si="1"/>
        <v>400000</v>
      </c>
      <c r="M74" s="6" t="s">
        <v>80</v>
      </c>
      <c r="N74" s="69">
        <f t="shared" si="2"/>
        <v>280000</v>
      </c>
    </row>
    <row r="75" spans="1:16" ht="45" customHeight="1" x14ac:dyDescent="0.3">
      <c r="A75" s="6">
        <v>1665</v>
      </c>
      <c r="B75" s="6" t="s">
        <v>82</v>
      </c>
      <c r="C75" s="6">
        <v>166501</v>
      </c>
      <c r="D75" s="6" t="s">
        <v>83</v>
      </c>
      <c r="E75" s="6" t="s">
        <v>15</v>
      </c>
      <c r="F75" s="6" t="s">
        <v>16</v>
      </c>
      <c r="G75" s="6" t="s">
        <v>17</v>
      </c>
      <c r="H75" s="7">
        <v>139</v>
      </c>
      <c r="I75" s="8" t="s">
        <v>84</v>
      </c>
      <c r="J75" s="6">
        <v>1</v>
      </c>
      <c r="K75" s="11">
        <v>660000</v>
      </c>
      <c r="L75" s="11">
        <f t="shared" si="1"/>
        <v>660000</v>
      </c>
      <c r="M75" s="6"/>
      <c r="N75" s="69">
        <f t="shared" si="2"/>
        <v>461999.99999999994</v>
      </c>
    </row>
    <row r="76" spans="1:16" s="30" customFormat="1" ht="45" customHeight="1" x14ac:dyDescent="0.3">
      <c r="A76" s="27">
        <v>1670</v>
      </c>
      <c r="B76" s="27" t="s">
        <v>13</v>
      </c>
      <c r="C76" s="27">
        <v>167002</v>
      </c>
      <c r="D76" s="27" t="s">
        <v>14</v>
      </c>
      <c r="E76" s="27" t="s">
        <v>15</v>
      </c>
      <c r="F76" s="27" t="s">
        <v>16</v>
      </c>
      <c r="G76" s="27" t="s">
        <v>85</v>
      </c>
      <c r="H76" s="28">
        <v>185</v>
      </c>
      <c r="I76" s="29" t="s">
        <v>86</v>
      </c>
      <c r="J76" s="77">
        <v>1</v>
      </c>
      <c r="K76" s="78">
        <v>1333994</v>
      </c>
      <c r="L76" s="78">
        <f t="shared" si="1"/>
        <v>1333994</v>
      </c>
      <c r="M76" s="27"/>
      <c r="N76" s="69">
        <f t="shared" si="2"/>
        <v>933795.79999999993</v>
      </c>
    </row>
    <row r="77" spans="1:16" s="30" customFormat="1" ht="45" customHeight="1" x14ac:dyDescent="0.3">
      <c r="A77" s="27">
        <v>1670</v>
      </c>
      <c r="B77" s="27" t="s">
        <v>13</v>
      </c>
      <c r="C77" s="27">
        <v>167002</v>
      </c>
      <c r="D77" s="27" t="s">
        <v>14</v>
      </c>
      <c r="E77" s="27" t="s">
        <v>15</v>
      </c>
      <c r="F77" s="27" t="s">
        <v>16</v>
      </c>
      <c r="G77" s="27" t="s">
        <v>85</v>
      </c>
      <c r="H77" s="28">
        <v>186</v>
      </c>
      <c r="I77" s="29" t="s">
        <v>87</v>
      </c>
      <c r="J77" s="77"/>
      <c r="K77" s="78"/>
      <c r="L77" s="78"/>
      <c r="M77" s="27"/>
      <c r="N77" s="69">
        <f t="shared" si="2"/>
        <v>0</v>
      </c>
    </row>
    <row r="78" spans="1:16" ht="45" customHeight="1" x14ac:dyDescent="0.3">
      <c r="A78" s="6">
        <v>1670</v>
      </c>
      <c r="B78" s="6" t="s">
        <v>13</v>
      </c>
      <c r="C78" s="6">
        <v>167002</v>
      </c>
      <c r="D78" s="6" t="s">
        <v>14</v>
      </c>
      <c r="E78" s="6" t="s">
        <v>15</v>
      </c>
      <c r="F78" s="6" t="s">
        <v>16</v>
      </c>
      <c r="G78" s="6" t="s">
        <v>85</v>
      </c>
      <c r="H78" s="7">
        <v>191</v>
      </c>
      <c r="I78" s="8" t="s">
        <v>88</v>
      </c>
      <c r="J78" s="76">
        <v>1</v>
      </c>
      <c r="K78" s="74">
        <v>700000</v>
      </c>
      <c r="L78" s="74">
        <f>J78*K78</f>
        <v>700000</v>
      </c>
      <c r="M78" s="6"/>
      <c r="N78" s="69">
        <f t="shared" si="2"/>
        <v>489999.99999999994</v>
      </c>
    </row>
    <row r="79" spans="1:16" ht="45" customHeight="1" x14ac:dyDescent="0.3">
      <c r="A79" s="6">
        <v>1670</v>
      </c>
      <c r="B79" s="6" t="s">
        <v>13</v>
      </c>
      <c r="C79" s="6">
        <v>167002</v>
      </c>
      <c r="D79" s="6" t="s">
        <v>14</v>
      </c>
      <c r="E79" s="6" t="s">
        <v>15</v>
      </c>
      <c r="F79" s="6" t="s">
        <v>16</v>
      </c>
      <c r="G79" s="6" t="s">
        <v>85</v>
      </c>
      <c r="H79" s="7">
        <v>192</v>
      </c>
      <c r="I79" s="8" t="s">
        <v>89</v>
      </c>
      <c r="J79" s="76"/>
      <c r="K79" s="74"/>
      <c r="L79" s="74"/>
      <c r="M79" s="6"/>
      <c r="N79" s="69">
        <f t="shared" si="2"/>
        <v>0</v>
      </c>
    </row>
    <row r="80" spans="1:16" ht="45" customHeight="1" x14ac:dyDescent="0.3">
      <c r="A80" s="6">
        <v>1670</v>
      </c>
      <c r="B80" s="6" t="s">
        <v>13</v>
      </c>
      <c r="C80" s="6">
        <v>167002</v>
      </c>
      <c r="D80" s="6" t="s">
        <v>14</v>
      </c>
      <c r="E80" s="6" t="s">
        <v>15</v>
      </c>
      <c r="F80" s="6" t="s">
        <v>16</v>
      </c>
      <c r="G80" s="6" t="s">
        <v>85</v>
      </c>
      <c r="H80" s="7">
        <v>193</v>
      </c>
      <c r="I80" s="8" t="s">
        <v>90</v>
      </c>
      <c r="J80" s="76"/>
      <c r="K80" s="74"/>
      <c r="L80" s="74"/>
      <c r="M80" s="6"/>
      <c r="N80" s="69">
        <f t="shared" si="2"/>
        <v>0</v>
      </c>
    </row>
    <row r="81" spans="1:14" ht="45" customHeight="1" x14ac:dyDescent="0.3">
      <c r="A81" s="6">
        <v>1670</v>
      </c>
      <c r="B81" s="6" t="s">
        <v>13</v>
      </c>
      <c r="C81" s="6">
        <v>167002</v>
      </c>
      <c r="D81" s="6" t="s">
        <v>14</v>
      </c>
      <c r="E81" s="6" t="s">
        <v>15</v>
      </c>
      <c r="F81" s="6" t="s">
        <v>16</v>
      </c>
      <c r="G81" s="6" t="s">
        <v>85</v>
      </c>
      <c r="H81" s="7">
        <v>194</v>
      </c>
      <c r="I81" s="8" t="s">
        <v>91</v>
      </c>
      <c r="J81" s="76"/>
      <c r="K81" s="74"/>
      <c r="L81" s="74"/>
      <c r="M81" s="6"/>
      <c r="N81" s="69">
        <f t="shared" si="2"/>
        <v>0</v>
      </c>
    </row>
    <row r="82" spans="1:14" ht="45" customHeight="1" x14ac:dyDescent="0.3">
      <c r="A82" s="6">
        <v>1670</v>
      </c>
      <c r="B82" s="6" t="s">
        <v>13</v>
      </c>
      <c r="C82" s="6">
        <v>167002</v>
      </c>
      <c r="D82" s="6" t="s">
        <v>14</v>
      </c>
      <c r="E82" s="6" t="s">
        <v>15</v>
      </c>
      <c r="F82" s="6" t="s">
        <v>16</v>
      </c>
      <c r="G82" s="6" t="s">
        <v>85</v>
      </c>
      <c r="H82" s="7">
        <v>195</v>
      </c>
      <c r="I82" s="8" t="s">
        <v>92</v>
      </c>
      <c r="J82" s="76">
        <v>1</v>
      </c>
      <c r="K82" s="74">
        <v>700000</v>
      </c>
      <c r="L82" s="74">
        <f>J82*K82</f>
        <v>700000</v>
      </c>
      <c r="M82" s="6"/>
      <c r="N82" s="69">
        <f t="shared" si="2"/>
        <v>489999.99999999994</v>
      </c>
    </row>
    <row r="83" spans="1:14" ht="45" customHeight="1" x14ac:dyDescent="0.3">
      <c r="A83" s="6">
        <v>1670</v>
      </c>
      <c r="B83" s="6" t="s">
        <v>13</v>
      </c>
      <c r="C83" s="6">
        <v>167002</v>
      </c>
      <c r="D83" s="6" t="s">
        <v>14</v>
      </c>
      <c r="E83" s="6" t="s">
        <v>15</v>
      </c>
      <c r="F83" s="6" t="s">
        <v>16</v>
      </c>
      <c r="G83" s="6" t="s">
        <v>85</v>
      </c>
      <c r="H83" s="7">
        <v>196</v>
      </c>
      <c r="I83" s="8" t="s">
        <v>93</v>
      </c>
      <c r="J83" s="76"/>
      <c r="K83" s="74"/>
      <c r="L83" s="74"/>
      <c r="M83" s="6"/>
      <c r="N83" s="69">
        <f t="shared" si="2"/>
        <v>0</v>
      </c>
    </row>
    <row r="84" spans="1:14" ht="45" customHeight="1" x14ac:dyDescent="0.3">
      <c r="A84" s="6">
        <v>1670</v>
      </c>
      <c r="B84" s="6" t="s">
        <v>13</v>
      </c>
      <c r="C84" s="6">
        <v>167002</v>
      </c>
      <c r="D84" s="6" t="s">
        <v>14</v>
      </c>
      <c r="E84" s="6" t="s">
        <v>15</v>
      </c>
      <c r="F84" s="6" t="s">
        <v>16</v>
      </c>
      <c r="G84" s="6" t="s">
        <v>85</v>
      </c>
      <c r="H84" s="7">
        <v>197</v>
      </c>
      <c r="I84" s="8" t="s">
        <v>94</v>
      </c>
      <c r="J84" s="76"/>
      <c r="K84" s="74"/>
      <c r="L84" s="74"/>
      <c r="M84" s="6"/>
      <c r="N84" s="69">
        <f t="shared" si="2"/>
        <v>0</v>
      </c>
    </row>
    <row r="85" spans="1:14" ht="45" customHeight="1" x14ac:dyDescent="0.3">
      <c r="A85" s="6">
        <v>1670</v>
      </c>
      <c r="B85" s="6" t="s">
        <v>13</v>
      </c>
      <c r="C85" s="6">
        <v>167002</v>
      </c>
      <c r="D85" s="6" t="s">
        <v>14</v>
      </c>
      <c r="E85" s="6" t="s">
        <v>15</v>
      </c>
      <c r="F85" s="6" t="s">
        <v>16</v>
      </c>
      <c r="G85" s="6" t="s">
        <v>85</v>
      </c>
      <c r="H85" s="7">
        <v>198</v>
      </c>
      <c r="I85" s="8" t="s">
        <v>95</v>
      </c>
      <c r="J85" s="76"/>
      <c r="K85" s="74"/>
      <c r="L85" s="74"/>
      <c r="M85" s="6"/>
      <c r="N85" s="69">
        <f t="shared" si="2"/>
        <v>0</v>
      </c>
    </row>
    <row r="86" spans="1:14" ht="45" customHeight="1" x14ac:dyDescent="0.3">
      <c r="A86" s="6">
        <v>1670</v>
      </c>
      <c r="B86" s="6" t="s">
        <v>13</v>
      </c>
      <c r="C86" s="6">
        <v>167002</v>
      </c>
      <c r="D86" s="6" t="s">
        <v>14</v>
      </c>
      <c r="E86" s="6" t="s">
        <v>15</v>
      </c>
      <c r="F86" s="6" t="s">
        <v>16</v>
      </c>
      <c r="G86" s="6" t="s">
        <v>85</v>
      </c>
      <c r="H86" s="7">
        <v>199</v>
      </c>
      <c r="I86" s="8" t="s">
        <v>96</v>
      </c>
      <c r="J86" s="76">
        <v>1</v>
      </c>
      <c r="K86" s="74">
        <v>700000</v>
      </c>
      <c r="L86" s="74">
        <f>J86*K86</f>
        <v>700000</v>
      </c>
      <c r="M86" s="6"/>
      <c r="N86" s="69">
        <f t="shared" si="2"/>
        <v>489999.99999999994</v>
      </c>
    </row>
    <row r="87" spans="1:14" ht="45" customHeight="1" x14ac:dyDescent="0.3">
      <c r="A87" s="6">
        <v>1670</v>
      </c>
      <c r="B87" s="6" t="s">
        <v>13</v>
      </c>
      <c r="C87" s="6">
        <v>167002</v>
      </c>
      <c r="D87" s="6" t="s">
        <v>14</v>
      </c>
      <c r="E87" s="6" t="s">
        <v>15</v>
      </c>
      <c r="F87" s="6" t="s">
        <v>16</v>
      </c>
      <c r="G87" s="6" t="s">
        <v>85</v>
      </c>
      <c r="H87" s="7">
        <v>200</v>
      </c>
      <c r="I87" s="8" t="s">
        <v>97</v>
      </c>
      <c r="J87" s="76"/>
      <c r="K87" s="74"/>
      <c r="L87" s="74"/>
      <c r="M87" s="6"/>
      <c r="N87" s="69">
        <f t="shared" si="2"/>
        <v>0</v>
      </c>
    </row>
    <row r="88" spans="1:14" ht="45" customHeight="1" x14ac:dyDescent="0.3">
      <c r="A88" s="6">
        <v>1670</v>
      </c>
      <c r="B88" s="6" t="s">
        <v>13</v>
      </c>
      <c r="C88" s="6">
        <v>167002</v>
      </c>
      <c r="D88" s="6" t="s">
        <v>14</v>
      </c>
      <c r="E88" s="6" t="s">
        <v>15</v>
      </c>
      <c r="F88" s="6" t="s">
        <v>16</v>
      </c>
      <c r="G88" s="6" t="s">
        <v>85</v>
      </c>
      <c r="H88" s="7">
        <v>201</v>
      </c>
      <c r="I88" s="8" t="s">
        <v>98</v>
      </c>
      <c r="J88" s="76"/>
      <c r="K88" s="74"/>
      <c r="L88" s="74"/>
      <c r="M88" s="6"/>
      <c r="N88" s="69">
        <f t="shared" si="2"/>
        <v>0</v>
      </c>
    </row>
    <row r="89" spans="1:14" ht="45" customHeight="1" x14ac:dyDescent="0.3">
      <c r="A89" s="6">
        <v>1670</v>
      </c>
      <c r="B89" s="6" t="s">
        <v>13</v>
      </c>
      <c r="C89" s="6">
        <v>167002</v>
      </c>
      <c r="D89" s="6" t="s">
        <v>14</v>
      </c>
      <c r="E89" s="6" t="s">
        <v>15</v>
      </c>
      <c r="F89" s="6" t="s">
        <v>16</v>
      </c>
      <c r="G89" s="6" t="s">
        <v>85</v>
      </c>
      <c r="H89" s="7">
        <v>202</v>
      </c>
      <c r="I89" s="8" t="s">
        <v>99</v>
      </c>
      <c r="J89" s="76"/>
      <c r="K89" s="74"/>
      <c r="L89" s="74"/>
      <c r="M89" s="6"/>
      <c r="N89" s="69">
        <f t="shared" si="2"/>
        <v>0</v>
      </c>
    </row>
    <row r="90" spans="1:14" ht="45" customHeight="1" x14ac:dyDescent="0.3">
      <c r="A90" s="6">
        <v>1670</v>
      </c>
      <c r="B90" s="6" t="s">
        <v>13</v>
      </c>
      <c r="C90" s="6">
        <v>167002</v>
      </c>
      <c r="D90" s="6" t="s">
        <v>14</v>
      </c>
      <c r="E90" s="6" t="s">
        <v>15</v>
      </c>
      <c r="F90" s="6" t="s">
        <v>16</v>
      </c>
      <c r="G90" s="6" t="s">
        <v>85</v>
      </c>
      <c r="H90" s="7">
        <v>203</v>
      </c>
      <c r="I90" s="8" t="s">
        <v>100</v>
      </c>
      <c r="J90" s="76">
        <v>1</v>
      </c>
      <c r="K90" s="74">
        <v>700000</v>
      </c>
      <c r="L90" s="74">
        <f>J90*K90</f>
        <v>700000</v>
      </c>
      <c r="M90" s="6"/>
      <c r="N90" s="69">
        <f t="shared" si="2"/>
        <v>489999.99999999994</v>
      </c>
    </row>
    <row r="91" spans="1:14" ht="45" customHeight="1" x14ac:dyDescent="0.3">
      <c r="A91" s="6">
        <v>1670</v>
      </c>
      <c r="B91" s="6" t="s">
        <v>13</v>
      </c>
      <c r="C91" s="6">
        <v>167002</v>
      </c>
      <c r="D91" s="6" t="s">
        <v>14</v>
      </c>
      <c r="E91" s="6" t="s">
        <v>15</v>
      </c>
      <c r="F91" s="6" t="s">
        <v>16</v>
      </c>
      <c r="G91" s="6" t="s">
        <v>85</v>
      </c>
      <c r="H91" s="7">
        <v>204</v>
      </c>
      <c r="I91" s="8" t="s">
        <v>101</v>
      </c>
      <c r="J91" s="76"/>
      <c r="K91" s="74"/>
      <c r="L91" s="74"/>
      <c r="M91" s="6"/>
      <c r="N91" s="69">
        <f t="shared" si="2"/>
        <v>0</v>
      </c>
    </row>
    <row r="92" spans="1:14" ht="45" customHeight="1" x14ac:dyDescent="0.3">
      <c r="A92" s="6">
        <v>1670</v>
      </c>
      <c r="B92" s="6" t="s">
        <v>13</v>
      </c>
      <c r="C92" s="6">
        <v>167002</v>
      </c>
      <c r="D92" s="6" t="s">
        <v>14</v>
      </c>
      <c r="E92" s="6" t="s">
        <v>15</v>
      </c>
      <c r="F92" s="6" t="s">
        <v>16</v>
      </c>
      <c r="G92" s="6" t="s">
        <v>85</v>
      </c>
      <c r="H92" s="7">
        <v>205</v>
      </c>
      <c r="I92" s="8" t="s">
        <v>94</v>
      </c>
      <c r="J92" s="76"/>
      <c r="K92" s="74"/>
      <c r="L92" s="74"/>
      <c r="M92" s="6"/>
      <c r="N92" s="69">
        <f t="shared" si="2"/>
        <v>0</v>
      </c>
    </row>
    <row r="93" spans="1:14" ht="45" customHeight="1" x14ac:dyDescent="0.3">
      <c r="A93" s="6">
        <v>1670</v>
      </c>
      <c r="B93" s="6" t="s">
        <v>13</v>
      </c>
      <c r="C93" s="6">
        <v>167002</v>
      </c>
      <c r="D93" s="6" t="s">
        <v>14</v>
      </c>
      <c r="E93" s="6" t="s">
        <v>15</v>
      </c>
      <c r="F93" s="6" t="s">
        <v>16</v>
      </c>
      <c r="G93" s="6" t="s">
        <v>85</v>
      </c>
      <c r="H93" s="7">
        <v>206</v>
      </c>
      <c r="I93" s="8" t="s">
        <v>102</v>
      </c>
      <c r="J93" s="76"/>
      <c r="K93" s="74"/>
      <c r="L93" s="74"/>
      <c r="M93" s="6"/>
      <c r="N93" s="69">
        <f t="shared" si="2"/>
        <v>0</v>
      </c>
    </row>
    <row r="94" spans="1:14" ht="45" customHeight="1" x14ac:dyDescent="0.3">
      <c r="A94" s="6">
        <v>1670</v>
      </c>
      <c r="B94" s="6" t="s">
        <v>13</v>
      </c>
      <c r="C94" s="6">
        <v>167002</v>
      </c>
      <c r="D94" s="6" t="s">
        <v>14</v>
      </c>
      <c r="E94" s="6" t="s">
        <v>15</v>
      </c>
      <c r="F94" s="6" t="s">
        <v>16</v>
      </c>
      <c r="G94" s="6" t="s">
        <v>85</v>
      </c>
      <c r="H94" s="7">
        <v>207</v>
      </c>
      <c r="I94" s="8" t="s">
        <v>86</v>
      </c>
      <c r="J94" s="75">
        <v>1</v>
      </c>
      <c r="K94" s="74">
        <v>1333994</v>
      </c>
      <c r="L94" s="74">
        <f>J94*K94</f>
        <v>1333994</v>
      </c>
      <c r="M94" s="6"/>
      <c r="N94" s="69">
        <f t="shared" si="2"/>
        <v>933795.79999999993</v>
      </c>
    </row>
    <row r="95" spans="1:14" ht="45" customHeight="1" x14ac:dyDescent="0.3">
      <c r="A95" s="6">
        <v>1670</v>
      </c>
      <c r="B95" s="6" t="s">
        <v>13</v>
      </c>
      <c r="C95" s="6">
        <v>167002</v>
      </c>
      <c r="D95" s="6" t="s">
        <v>14</v>
      </c>
      <c r="E95" s="6" t="s">
        <v>15</v>
      </c>
      <c r="F95" s="6" t="s">
        <v>16</v>
      </c>
      <c r="G95" s="6" t="s">
        <v>85</v>
      </c>
      <c r="H95" s="7">
        <v>208</v>
      </c>
      <c r="I95" s="8" t="s">
        <v>103</v>
      </c>
      <c r="J95" s="75"/>
      <c r="K95" s="74"/>
      <c r="L95" s="74"/>
      <c r="M95" s="6"/>
      <c r="N95" s="69">
        <f t="shared" si="2"/>
        <v>0</v>
      </c>
    </row>
    <row r="96" spans="1:14" s="30" customFormat="1" ht="45" customHeight="1" x14ac:dyDescent="0.3">
      <c r="A96" s="27">
        <v>1670</v>
      </c>
      <c r="B96" s="27" t="s">
        <v>13</v>
      </c>
      <c r="C96" s="27">
        <v>167002</v>
      </c>
      <c r="D96" s="27" t="s">
        <v>14</v>
      </c>
      <c r="E96" s="27" t="s">
        <v>15</v>
      </c>
      <c r="F96" s="27" t="s">
        <v>16</v>
      </c>
      <c r="G96" s="27" t="s">
        <v>85</v>
      </c>
      <c r="H96" s="28">
        <v>209</v>
      </c>
      <c r="I96" s="29" t="s">
        <v>104</v>
      </c>
      <c r="J96" s="27">
        <v>1</v>
      </c>
      <c r="K96" s="31">
        <v>515994</v>
      </c>
      <c r="L96" s="31">
        <f t="shared" ref="L96:L103" si="3">J96*K96</f>
        <v>515994</v>
      </c>
      <c r="M96" s="27"/>
      <c r="N96" s="69">
        <f t="shared" si="2"/>
        <v>361195.8</v>
      </c>
    </row>
    <row r="97" spans="1:15" ht="45" customHeight="1" x14ac:dyDescent="0.3">
      <c r="A97" s="6">
        <v>1655</v>
      </c>
      <c r="B97" s="6" t="s">
        <v>71</v>
      </c>
      <c r="C97" s="6">
        <v>165522</v>
      </c>
      <c r="D97" s="6" t="s">
        <v>72</v>
      </c>
      <c r="E97" s="6" t="s">
        <v>15</v>
      </c>
      <c r="F97" s="6" t="s">
        <v>16</v>
      </c>
      <c r="G97" s="6" t="s">
        <v>85</v>
      </c>
      <c r="H97" s="7">
        <v>213</v>
      </c>
      <c r="I97" s="8" t="s">
        <v>105</v>
      </c>
      <c r="J97" s="6">
        <v>1</v>
      </c>
      <c r="K97" s="11">
        <v>1000000</v>
      </c>
      <c r="L97" s="11">
        <f t="shared" si="3"/>
        <v>1000000</v>
      </c>
      <c r="M97" s="6"/>
      <c r="N97" s="69">
        <f t="shared" si="2"/>
        <v>700000</v>
      </c>
    </row>
    <row r="98" spans="1:15" ht="45" customHeight="1" x14ac:dyDescent="0.3">
      <c r="A98" s="25">
        <v>1680</v>
      </c>
      <c r="B98" s="25" t="s">
        <v>106</v>
      </c>
      <c r="C98" s="25">
        <v>168002</v>
      </c>
      <c r="D98" s="25" t="s">
        <v>107</v>
      </c>
      <c r="E98" s="25" t="s">
        <v>15</v>
      </c>
      <c r="F98" s="25" t="s">
        <v>16</v>
      </c>
      <c r="G98" s="25" t="s">
        <v>108</v>
      </c>
      <c r="H98" s="7">
        <v>232</v>
      </c>
      <c r="I98" s="8" t="s">
        <v>491</v>
      </c>
      <c r="J98" s="25">
        <v>1</v>
      </c>
      <c r="K98" s="26">
        <v>3000000</v>
      </c>
      <c r="L98" s="26">
        <f t="shared" ref="L98:L99" si="4">J98*K98</f>
        <v>3000000</v>
      </c>
      <c r="M98" s="25"/>
      <c r="N98" s="69">
        <f>L98</f>
        <v>3000000</v>
      </c>
      <c r="O98" s="12"/>
    </row>
    <row r="99" spans="1:15" ht="45" customHeight="1" x14ac:dyDescent="0.3">
      <c r="A99" s="25">
        <v>1680</v>
      </c>
      <c r="B99" s="25" t="s">
        <v>106</v>
      </c>
      <c r="C99" s="25">
        <v>168002</v>
      </c>
      <c r="D99" s="25" t="s">
        <v>107</v>
      </c>
      <c r="E99" s="25" t="s">
        <v>15</v>
      </c>
      <c r="F99" s="25" t="s">
        <v>16</v>
      </c>
      <c r="G99" s="25" t="s">
        <v>108</v>
      </c>
      <c r="H99" s="7">
        <v>232</v>
      </c>
      <c r="I99" s="8" t="s">
        <v>492</v>
      </c>
      <c r="J99" s="25">
        <v>1</v>
      </c>
      <c r="K99" s="26">
        <v>1200000</v>
      </c>
      <c r="L99" s="26">
        <f t="shared" si="4"/>
        <v>1200000</v>
      </c>
      <c r="M99" s="25"/>
      <c r="N99" s="69">
        <f>L99</f>
        <v>1200000</v>
      </c>
      <c r="O99" s="12"/>
    </row>
    <row r="100" spans="1:15" ht="45" customHeight="1" x14ac:dyDescent="0.3">
      <c r="A100" s="6">
        <v>1680</v>
      </c>
      <c r="B100" s="6" t="s">
        <v>106</v>
      </c>
      <c r="C100" s="6">
        <v>168002</v>
      </c>
      <c r="D100" s="6" t="s">
        <v>107</v>
      </c>
      <c r="E100" s="6" t="s">
        <v>15</v>
      </c>
      <c r="F100" s="6" t="s">
        <v>16</v>
      </c>
      <c r="G100" s="6" t="s">
        <v>108</v>
      </c>
      <c r="H100" s="7">
        <v>232</v>
      </c>
      <c r="I100" s="8" t="s">
        <v>109</v>
      </c>
      <c r="J100" s="6">
        <v>1</v>
      </c>
      <c r="K100" s="11">
        <v>750000</v>
      </c>
      <c r="L100" s="11">
        <f t="shared" si="3"/>
        <v>750000</v>
      </c>
      <c r="M100" s="6"/>
      <c r="N100" s="69">
        <f t="shared" si="2"/>
        <v>525000</v>
      </c>
      <c r="O100" s="12"/>
    </row>
    <row r="101" spans="1:15" ht="45" customHeight="1" x14ac:dyDescent="0.3">
      <c r="A101" s="6">
        <v>1670</v>
      </c>
      <c r="B101" s="6" t="s">
        <v>13</v>
      </c>
      <c r="C101" s="6">
        <v>167002</v>
      </c>
      <c r="D101" s="6" t="s">
        <v>14</v>
      </c>
      <c r="E101" s="6" t="s">
        <v>15</v>
      </c>
      <c r="F101" s="6" t="s">
        <v>16</v>
      </c>
      <c r="G101" s="6" t="s">
        <v>110</v>
      </c>
      <c r="H101" s="7">
        <v>296</v>
      </c>
      <c r="I101" s="8" t="s">
        <v>111</v>
      </c>
      <c r="J101" s="6">
        <v>1</v>
      </c>
      <c r="K101" s="11">
        <v>575000</v>
      </c>
      <c r="L101" s="11">
        <f t="shared" si="3"/>
        <v>575000</v>
      </c>
      <c r="M101" s="6"/>
      <c r="N101" s="69">
        <f t="shared" si="2"/>
        <v>402500</v>
      </c>
    </row>
    <row r="102" spans="1:15" ht="45" customHeight="1" x14ac:dyDescent="0.3">
      <c r="A102" s="6">
        <v>1670</v>
      </c>
      <c r="B102" s="6" t="s">
        <v>13</v>
      </c>
      <c r="C102" s="6">
        <v>167002</v>
      </c>
      <c r="D102" s="6" t="s">
        <v>14</v>
      </c>
      <c r="E102" s="6" t="s">
        <v>15</v>
      </c>
      <c r="F102" s="6" t="s">
        <v>16</v>
      </c>
      <c r="G102" s="6" t="s">
        <v>110</v>
      </c>
      <c r="H102" s="7">
        <v>297</v>
      </c>
      <c r="I102" s="8" t="s">
        <v>112</v>
      </c>
      <c r="J102" s="6">
        <v>1</v>
      </c>
      <c r="K102" s="11">
        <v>515000</v>
      </c>
      <c r="L102" s="11">
        <f t="shared" si="3"/>
        <v>515000</v>
      </c>
      <c r="M102" s="6"/>
      <c r="N102" s="69">
        <f t="shared" si="2"/>
        <v>360500</v>
      </c>
    </row>
    <row r="103" spans="1:15" ht="45" customHeight="1" x14ac:dyDescent="0.3">
      <c r="A103" s="6">
        <v>1670</v>
      </c>
      <c r="B103" s="6" t="s">
        <v>13</v>
      </c>
      <c r="C103" s="6">
        <v>167002</v>
      </c>
      <c r="D103" s="6" t="s">
        <v>14</v>
      </c>
      <c r="E103" s="6" t="s">
        <v>15</v>
      </c>
      <c r="F103" s="6" t="s">
        <v>16</v>
      </c>
      <c r="G103" s="6" t="s">
        <v>110</v>
      </c>
      <c r="H103" s="7">
        <v>300</v>
      </c>
      <c r="I103" s="8" t="s">
        <v>113</v>
      </c>
      <c r="J103" s="72">
        <v>1</v>
      </c>
      <c r="K103" s="74">
        <v>1280000</v>
      </c>
      <c r="L103" s="74">
        <f t="shared" si="3"/>
        <v>1280000</v>
      </c>
      <c r="M103" s="6"/>
      <c r="N103" s="69">
        <f t="shared" si="2"/>
        <v>896000</v>
      </c>
    </row>
    <row r="104" spans="1:15" ht="45" customHeight="1" x14ac:dyDescent="0.3">
      <c r="A104" s="6">
        <v>1670</v>
      </c>
      <c r="B104" s="6" t="s">
        <v>13</v>
      </c>
      <c r="C104" s="6">
        <v>167002</v>
      </c>
      <c r="D104" s="6" t="s">
        <v>14</v>
      </c>
      <c r="E104" s="6" t="s">
        <v>15</v>
      </c>
      <c r="F104" s="6" t="s">
        <v>16</v>
      </c>
      <c r="G104" s="6" t="s">
        <v>110</v>
      </c>
      <c r="H104" s="7">
        <v>308</v>
      </c>
      <c r="I104" s="8" t="s">
        <v>114</v>
      </c>
      <c r="J104" s="72"/>
      <c r="K104" s="74"/>
      <c r="L104" s="74"/>
      <c r="M104" s="6"/>
      <c r="N104" s="69">
        <f t="shared" si="2"/>
        <v>0</v>
      </c>
    </row>
    <row r="105" spans="1:15" ht="45" customHeight="1" x14ac:dyDescent="0.3">
      <c r="A105" s="6">
        <v>1670</v>
      </c>
      <c r="B105" s="6" t="s">
        <v>13</v>
      </c>
      <c r="C105" s="6">
        <v>167002</v>
      </c>
      <c r="D105" s="6" t="s">
        <v>14</v>
      </c>
      <c r="E105" s="6" t="s">
        <v>15</v>
      </c>
      <c r="F105" s="6" t="s">
        <v>16</v>
      </c>
      <c r="G105" s="6" t="s">
        <v>110</v>
      </c>
      <c r="H105" s="7">
        <v>309</v>
      </c>
      <c r="I105" s="8" t="s">
        <v>115</v>
      </c>
      <c r="J105" s="72"/>
      <c r="K105" s="74"/>
      <c r="L105" s="74"/>
      <c r="M105" s="6"/>
      <c r="N105" s="69">
        <f t="shared" si="2"/>
        <v>0</v>
      </c>
    </row>
    <row r="106" spans="1:15" ht="45" customHeight="1" x14ac:dyDescent="0.3">
      <c r="A106" s="6">
        <v>1680</v>
      </c>
      <c r="B106" s="6" t="s">
        <v>106</v>
      </c>
      <c r="C106" s="6">
        <v>168002</v>
      </c>
      <c r="D106" s="6" t="s">
        <v>107</v>
      </c>
      <c r="E106" s="6" t="s">
        <v>15</v>
      </c>
      <c r="F106" s="6" t="s">
        <v>16</v>
      </c>
      <c r="G106" s="6" t="s">
        <v>110</v>
      </c>
      <c r="H106" s="7">
        <v>305</v>
      </c>
      <c r="I106" s="8" t="s">
        <v>116</v>
      </c>
      <c r="J106" s="6">
        <v>1</v>
      </c>
      <c r="K106" s="11">
        <v>400000</v>
      </c>
      <c r="L106" s="11">
        <f>J106*K106</f>
        <v>400000</v>
      </c>
      <c r="M106" s="6"/>
      <c r="N106" s="69">
        <f t="shared" si="2"/>
        <v>280000</v>
      </c>
    </row>
    <row r="107" spans="1:15" ht="45" customHeight="1" x14ac:dyDescent="0.3">
      <c r="A107" s="6">
        <v>1670</v>
      </c>
      <c r="B107" s="6" t="s">
        <v>13</v>
      </c>
      <c r="C107" s="6">
        <v>167002</v>
      </c>
      <c r="D107" s="6" t="s">
        <v>14</v>
      </c>
      <c r="E107" s="6" t="s">
        <v>15</v>
      </c>
      <c r="F107" s="6" t="s">
        <v>16</v>
      </c>
      <c r="G107" s="6" t="s">
        <v>110</v>
      </c>
      <c r="H107" s="7">
        <v>309</v>
      </c>
      <c r="I107" s="8" t="s">
        <v>117</v>
      </c>
      <c r="J107" s="6">
        <v>1</v>
      </c>
      <c r="K107" s="11">
        <v>350000</v>
      </c>
      <c r="L107" s="11">
        <f>J107*K107</f>
        <v>350000</v>
      </c>
      <c r="M107" s="6"/>
      <c r="N107" s="69">
        <f t="shared" si="2"/>
        <v>244999.99999999997</v>
      </c>
    </row>
    <row r="108" spans="1:15" ht="45" customHeight="1" x14ac:dyDescent="0.3">
      <c r="A108" s="6">
        <v>1655</v>
      </c>
      <c r="B108" s="6" t="s">
        <v>71</v>
      </c>
      <c r="C108" s="6">
        <v>165522</v>
      </c>
      <c r="D108" s="6" t="s">
        <v>72</v>
      </c>
      <c r="E108" s="6" t="s">
        <v>15</v>
      </c>
      <c r="F108" s="6" t="s">
        <v>16</v>
      </c>
      <c r="G108" s="6" t="s">
        <v>110</v>
      </c>
      <c r="H108" s="7">
        <v>340</v>
      </c>
      <c r="I108" s="8" t="s">
        <v>118</v>
      </c>
      <c r="J108" s="72">
        <v>1</v>
      </c>
      <c r="K108" s="73">
        <v>2500000</v>
      </c>
      <c r="L108" s="74">
        <f>J108*K108</f>
        <v>2500000</v>
      </c>
      <c r="M108" s="6"/>
      <c r="N108" s="69">
        <f t="shared" si="2"/>
        <v>1750000</v>
      </c>
    </row>
    <row r="109" spans="1:15" ht="45" customHeight="1" x14ac:dyDescent="0.3">
      <c r="A109" s="6">
        <v>1655</v>
      </c>
      <c r="B109" s="6" t="s">
        <v>71</v>
      </c>
      <c r="C109" s="6">
        <v>165522</v>
      </c>
      <c r="D109" s="6" t="s">
        <v>72</v>
      </c>
      <c r="E109" s="6" t="s">
        <v>15</v>
      </c>
      <c r="F109" s="6" t="s">
        <v>16</v>
      </c>
      <c r="G109" s="6" t="s">
        <v>110</v>
      </c>
      <c r="H109" s="7">
        <v>310</v>
      </c>
      <c r="I109" s="8" t="s">
        <v>119</v>
      </c>
      <c r="J109" s="72"/>
      <c r="K109" s="73"/>
      <c r="L109" s="74"/>
      <c r="M109" s="6"/>
      <c r="N109" s="69">
        <f t="shared" si="2"/>
        <v>0</v>
      </c>
    </row>
    <row r="110" spans="1:15" ht="45" customHeight="1" x14ac:dyDescent="0.3">
      <c r="A110" s="6">
        <v>1660</v>
      </c>
      <c r="B110" s="6" t="s">
        <v>120</v>
      </c>
      <c r="C110" s="6">
        <v>166002</v>
      </c>
      <c r="D110" s="6" t="s">
        <v>121</v>
      </c>
      <c r="E110" s="6" t="s">
        <v>15</v>
      </c>
      <c r="F110" s="6" t="s">
        <v>16</v>
      </c>
      <c r="G110" s="6" t="s">
        <v>122</v>
      </c>
      <c r="H110" s="7">
        <v>322</v>
      </c>
      <c r="I110" s="8" t="s">
        <v>123</v>
      </c>
      <c r="J110" s="6">
        <v>1</v>
      </c>
      <c r="K110" s="11">
        <v>900000</v>
      </c>
      <c r="L110" s="11">
        <f t="shared" ref="L110:L121" si="5">J110*K110</f>
        <v>900000</v>
      </c>
      <c r="M110" s="6"/>
      <c r="N110" s="69">
        <f t="shared" si="2"/>
        <v>630000</v>
      </c>
    </row>
    <row r="111" spans="1:15" ht="45" customHeight="1" x14ac:dyDescent="0.3">
      <c r="A111" s="6">
        <v>1660</v>
      </c>
      <c r="B111" s="6" t="s">
        <v>120</v>
      </c>
      <c r="C111" s="6">
        <v>166002</v>
      </c>
      <c r="D111" s="6" t="s">
        <v>121</v>
      </c>
      <c r="E111" s="6" t="s">
        <v>15</v>
      </c>
      <c r="F111" s="6" t="s">
        <v>16</v>
      </c>
      <c r="G111" s="6" t="s">
        <v>122</v>
      </c>
      <c r="H111" s="7">
        <v>323</v>
      </c>
      <c r="I111" s="8" t="s">
        <v>124</v>
      </c>
      <c r="J111" s="6">
        <v>1</v>
      </c>
      <c r="K111" s="11">
        <v>2990480</v>
      </c>
      <c r="L111" s="11">
        <f t="shared" si="5"/>
        <v>2990480</v>
      </c>
      <c r="M111" s="6"/>
      <c r="N111" s="69">
        <f t="shared" si="2"/>
        <v>2093335.9999999998</v>
      </c>
    </row>
    <row r="112" spans="1:15" ht="45" customHeight="1" x14ac:dyDescent="0.3">
      <c r="A112" s="6">
        <v>1660</v>
      </c>
      <c r="B112" s="6" t="s">
        <v>120</v>
      </c>
      <c r="C112" s="6">
        <v>166002</v>
      </c>
      <c r="D112" s="6" t="s">
        <v>121</v>
      </c>
      <c r="E112" s="6" t="s">
        <v>15</v>
      </c>
      <c r="F112" s="6" t="s">
        <v>16</v>
      </c>
      <c r="G112" s="6" t="s">
        <v>122</v>
      </c>
      <c r="H112" s="7">
        <v>324</v>
      </c>
      <c r="I112" s="8" t="s">
        <v>125</v>
      </c>
      <c r="J112" s="6">
        <v>1</v>
      </c>
      <c r="K112" s="11">
        <v>900000</v>
      </c>
      <c r="L112" s="11">
        <f t="shared" si="5"/>
        <v>900000</v>
      </c>
      <c r="M112" s="6"/>
      <c r="N112" s="69">
        <f t="shared" si="2"/>
        <v>630000</v>
      </c>
    </row>
    <row r="113" spans="1:14" ht="45" customHeight="1" x14ac:dyDescent="0.3">
      <c r="A113" s="6">
        <v>1660</v>
      </c>
      <c r="B113" s="6" t="s">
        <v>120</v>
      </c>
      <c r="C113" s="6">
        <v>166002</v>
      </c>
      <c r="D113" s="6" t="s">
        <v>121</v>
      </c>
      <c r="E113" s="6" t="s">
        <v>15</v>
      </c>
      <c r="F113" s="6" t="s">
        <v>16</v>
      </c>
      <c r="G113" s="6" t="s">
        <v>122</v>
      </c>
      <c r="H113" s="7" t="s">
        <v>126</v>
      </c>
      <c r="I113" s="8" t="s">
        <v>127</v>
      </c>
      <c r="J113" s="6">
        <v>2</v>
      </c>
      <c r="K113" s="11">
        <v>500000</v>
      </c>
      <c r="L113" s="11">
        <f t="shared" si="5"/>
        <v>1000000</v>
      </c>
      <c r="M113" s="6"/>
      <c r="N113" s="69">
        <f t="shared" si="2"/>
        <v>700000</v>
      </c>
    </row>
    <row r="114" spans="1:14" ht="45" customHeight="1" x14ac:dyDescent="0.3">
      <c r="A114" s="6">
        <v>1655</v>
      </c>
      <c r="B114" s="6" t="s">
        <v>71</v>
      </c>
      <c r="C114" s="6">
        <v>165522</v>
      </c>
      <c r="D114" s="6" t="s">
        <v>72</v>
      </c>
      <c r="E114" s="6" t="s">
        <v>15</v>
      </c>
      <c r="F114" s="6" t="s">
        <v>16</v>
      </c>
      <c r="G114" s="6" t="s">
        <v>122</v>
      </c>
      <c r="H114" s="7">
        <v>337</v>
      </c>
      <c r="I114" s="8" t="s">
        <v>128</v>
      </c>
      <c r="J114" s="6">
        <v>1</v>
      </c>
      <c r="K114" s="11">
        <v>1000000</v>
      </c>
      <c r="L114" s="11">
        <f t="shared" si="5"/>
        <v>1000000</v>
      </c>
      <c r="M114" s="6"/>
      <c r="N114" s="69">
        <f t="shared" si="2"/>
        <v>700000</v>
      </c>
    </row>
    <row r="115" spans="1:14" ht="45" customHeight="1" x14ac:dyDescent="0.3">
      <c r="A115" s="6">
        <v>1655</v>
      </c>
      <c r="B115" s="6" t="s">
        <v>71</v>
      </c>
      <c r="C115" s="6">
        <v>165522</v>
      </c>
      <c r="D115" s="6" t="s">
        <v>72</v>
      </c>
      <c r="E115" s="6" t="s">
        <v>15</v>
      </c>
      <c r="F115" s="6" t="s">
        <v>16</v>
      </c>
      <c r="G115" s="13" t="s">
        <v>129</v>
      </c>
      <c r="H115" s="7">
        <v>339</v>
      </c>
      <c r="I115" s="8" t="s">
        <v>130</v>
      </c>
      <c r="J115" s="6">
        <v>1</v>
      </c>
      <c r="K115" s="11">
        <v>1500000</v>
      </c>
      <c r="L115" s="11">
        <f t="shared" si="5"/>
        <v>1500000</v>
      </c>
      <c r="M115" s="6"/>
      <c r="N115" s="69">
        <f t="shared" si="2"/>
        <v>1050000</v>
      </c>
    </row>
    <row r="116" spans="1:14" s="16" customFormat="1" ht="45" customHeight="1" x14ac:dyDescent="0.3">
      <c r="A116" s="6">
        <v>1670</v>
      </c>
      <c r="B116" s="6" t="s">
        <v>13</v>
      </c>
      <c r="C116" s="6">
        <v>167002</v>
      </c>
      <c r="D116" s="6" t="s">
        <v>14</v>
      </c>
      <c r="E116" s="6" t="s">
        <v>15</v>
      </c>
      <c r="F116" s="13"/>
      <c r="G116" s="13"/>
      <c r="H116" s="14">
        <v>39</v>
      </c>
      <c r="I116" s="9" t="s">
        <v>478</v>
      </c>
      <c r="J116" s="13">
        <v>1</v>
      </c>
      <c r="K116" s="15">
        <v>1160000</v>
      </c>
      <c r="L116" s="15">
        <f t="shared" si="5"/>
        <v>1160000</v>
      </c>
      <c r="M116" s="13"/>
      <c r="N116" s="69">
        <f t="shared" si="2"/>
        <v>812000</v>
      </c>
    </row>
    <row r="117" spans="1:14" s="16" customFormat="1" ht="45" customHeight="1" x14ac:dyDescent="0.3">
      <c r="A117" s="6">
        <v>1670</v>
      </c>
      <c r="B117" s="6" t="s">
        <v>13</v>
      </c>
      <c r="C117" s="6">
        <v>167002</v>
      </c>
      <c r="D117" s="6" t="s">
        <v>14</v>
      </c>
      <c r="E117" s="6" t="s">
        <v>15</v>
      </c>
      <c r="F117" s="13"/>
      <c r="G117" s="13"/>
      <c r="H117" s="14">
        <v>39</v>
      </c>
      <c r="I117" s="9" t="s">
        <v>479</v>
      </c>
      <c r="J117" s="13">
        <v>1</v>
      </c>
      <c r="K117" s="15">
        <v>680000</v>
      </c>
      <c r="L117" s="15">
        <f t="shared" si="5"/>
        <v>680000</v>
      </c>
      <c r="M117" s="13"/>
      <c r="N117" s="69">
        <f t="shared" si="2"/>
        <v>475999.99999999994</v>
      </c>
    </row>
    <row r="118" spans="1:14" ht="45" customHeight="1" x14ac:dyDescent="0.3">
      <c r="A118" s="6">
        <v>1670</v>
      </c>
      <c r="B118" s="6" t="s">
        <v>13</v>
      </c>
      <c r="C118" s="6">
        <v>167002</v>
      </c>
      <c r="D118" s="6" t="s">
        <v>14</v>
      </c>
      <c r="E118" s="6" t="s">
        <v>15</v>
      </c>
      <c r="F118" s="17"/>
      <c r="G118" s="17"/>
      <c r="H118" s="18">
        <v>16</v>
      </c>
      <c r="I118" s="19" t="s">
        <v>480</v>
      </c>
      <c r="J118" s="20">
        <v>1</v>
      </c>
      <c r="K118" s="21">
        <v>915000</v>
      </c>
      <c r="L118" s="22">
        <f t="shared" si="5"/>
        <v>915000</v>
      </c>
      <c r="M118" s="17"/>
      <c r="N118" s="69">
        <f t="shared" si="2"/>
        <v>640500</v>
      </c>
    </row>
    <row r="119" spans="1:14" ht="45" customHeight="1" x14ac:dyDescent="0.3">
      <c r="A119" s="6">
        <v>1670</v>
      </c>
      <c r="B119" s="6" t="s">
        <v>13</v>
      </c>
      <c r="C119" s="6">
        <v>167002</v>
      </c>
      <c r="D119" s="6" t="s">
        <v>14</v>
      </c>
      <c r="E119" s="6" t="s">
        <v>15</v>
      </c>
      <c r="F119" s="17"/>
      <c r="G119" s="17"/>
      <c r="H119" s="18">
        <v>16</v>
      </c>
      <c r="I119" s="19" t="s">
        <v>481</v>
      </c>
      <c r="J119" s="20">
        <v>1</v>
      </c>
      <c r="K119" s="21">
        <v>890000</v>
      </c>
      <c r="L119" s="22">
        <f t="shared" si="5"/>
        <v>890000</v>
      </c>
      <c r="M119" s="17"/>
      <c r="N119" s="69">
        <f t="shared" si="2"/>
        <v>623000</v>
      </c>
    </row>
    <row r="120" spans="1:14" ht="27.6" x14ac:dyDescent="0.3">
      <c r="A120" s="6">
        <v>1670</v>
      </c>
      <c r="B120" s="6" t="s">
        <v>13</v>
      </c>
      <c r="C120" s="6">
        <v>167002</v>
      </c>
      <c r="D120" s="6" t="s">
        <v>14</v>
      </c>
      <c r="E120" s="6" t="s">
        <v>15</v>
      </c>
      <c r="F120" s="17"/>
      <c r="G120" s="17"/>
      <c r="H120" s="14">
        <v>40</v>
      </c>
      <c r="I120" s="19" t="s">
        <v>482</v>
      </c>
      <c r="J120" s="13">
        <v>1</v>
      </c>
      <c r="K120" s="21">
        <v>3500000</v>
      </c>
      <c r="L120" s="22">
        <f t="shared" si="5"/>
        <v>3500000</v>
      </c>
      <c r="M120" s="17"/>
      <c r="N120" s="69">
        <f t="shared" si="2"/>
        <v>2450000</v>
      </c>
    </row>
    <row r="121" spans="1:14" ht="27.6" x14ac:dyDescent="0.3">
      <c r="A121" s="6">
        <v>1670</v>
      </c>
      <c r="B121" s="6" t="s">
        <v>13</v>
      </c>
      <c r="C121" s="6">
        <v>167002</v>
      </c>
      <c r="D121" s="6" t="s">
        <v>14</v>
      </c>
      <c r="E121" s="6" t="s">
        <v>15</v>
      </c>
      <c r="F121" s="17"/>
      <c r="G121" s="17"/>
      <c r="H121" s="14">
        <v>48</v>
      </c>
      <c r="I121" s="19" t="s">
        <v>483</v>
      </c>
      <c r="J121" s="13">
        <v>1</v>
      </c>
      <c r="K121" s="21">
        <v>2290000</v>
      </c>
      <c r="L121" s="22">
        <f t="shared" si="5"/>
        <v>2290000</v>
      </c>
      <c r="M121" s="17"/>
      <c r="N121" s="69">
        <f t="shared" si="2"/>
        <v>1603000</v>
      </c>
    </row>
    <row r="122" spans="1:14" ht="27.6" x14ac:dyDescent="0.3">
      <c r="A122" s="6">
        <v>1670</v>
      </c>
      <c r="B122" s="6" t="s">
        <v>13</v>
      </c>
      <c r="C122" s="6">
        <v>167002</v>
      </c>
      <c r="D122" s="6" t="s">
        <v>14</v>
      </c>
      <c r="E122" s="6" t="s">
        <v>15</v>
      </c>
      <c r="F122" s="17"/>
      <c r="G122" s="17"/>
      <c r="H122" s="14">
        <v>49</v>
      </c>
      <c r="I122" s="19" t="s">
        <v>484</v>
      </c>
      <c r="J122" s="13">
        <v>1</v>
      </c>
      <c r="K122" s="21">
        <v>69000</v>
      </c>
      <c r="L122" s="22">
        <v>690000</v>
      </c>
      <c r="M122" s="17"/>
      <c r="N122" s="69">
        <f t="shared" si="2"/>
        <v>482999.99999999994</v>
      </c>
    </row>
    <row r="123" spans="1:14" s="42" customFormat="1" ht="45" customHeight="1" x14ac:dyDescent="0.3">
      <c r="A123" s="38">
        <v>1665</v>
      </c>
      <c r="B123" s="38" t="s">
        <v>82</v>
      </c>
      <c r="C123" s="38">
        <v>166501</v>
      </c>
      <c r="D123" s="38" t="s">
        <v>83</v>
      </c>
      <c r="E123" s="38" t="s">
        <v>15</v>
      </c>
      <c r="F123" s="38"/>
      <c r="G123" s="38"/>
      <c r="H123" s="39">
        <v>26</v>
      </c>
      <c r="I123" s="40" t="s">
        <v>485</v>
      </c>
      <c r="J123" s="38">
        <v>1</v>
      </c>
      <c r="K123" s="41">
        <v>1590000</v>
      </c>
      <c r="L123" s="41">
        <f>J123*K123</f>
        <v>1590000</v>
      </c>
      <c r="M123" s="38"/>
      <c r="N123" s="69">
        <f t="shared" si="2"/>
        <v>1113000</v>
      </c>
    </row>
    <row r="124" spans="1:14" s="42" customFormat="1" ht="45" customHeight="1" x14ac:dyDescent="0.3">
      <c r="A124" s="38">
        <v>1665</v>
      </c>
      <c r="B124" s="38" t="s">
        <v>82</v>
      </c>
      <c r="C124" s="38">
        <v>166501</v>
      </c>
      <c r="D124" s="38" t="s">
        <v>83</v>
      </c>
      <c r="E124" s="38" t="s">
        <v>15</v>
      </c>
      <c r="F124" s="38"/>
      <c r="G124" s="38"/>
      <c r="H124" s="39">
        <v>26</v>
      </c>
      <c r="I124" s="40" t="s">
        <v>486</v>
      </c>
      <c r="J124" s="38">
        <v>1</v>
      </c>
      <c r="K124" s="41">
        <v>299000</v>
      </c>
      <c r="L124" s="41">
        <f>J124*K124</f>
        <v>299000</v>
      </c>
      <c r="M124" s="38"/>
      <c r="N124" s="69">
        <f t="shared" si="2"/>
        <v>209300</v>
      </c>
    </row>
    <row r="125" spans="1:14" s="42" customFormat="1" ht="45" customHeight="1" x14ac:dyDescent="0.3">
      <c r="A125" s="38">
        <v>1665</v>
      </c>
      <c r="B125" s="38" t="s">
        <v>82</v>
      </c>
      <c r="C125" s="38">
        <v>166501</v>
      </c>
      <c r="D125" s="38" t="s">
        <v>83</v>
      </c>
      <c r="E125" s="38" t="s">
        <v>15</v>
      </c>
      <c r="F125" s="38"/>
      <c r="G125" s="38"/>
      <c r="H125" s="39">
        <v>26</v>
      </c>
      <c r="I125" s="40" t="s">
        <v>487</v>
      </c>
      <c r="J125" s="38">
        <v>1</v>
      </c>
      <c r="K125" s="41">
        <v>1850000</v>
      </c>
      <c r="L125" s="41">
        <f>J125*K125</f>
        <v>1850000</v>
      </c>
      <c r="M125" s="38"/>
      <c r="N125" s="69">
        <f t="shared" si="2"/>
        <v>1295000</v>
      </c>
    </row>
    <row r="126" spans="1:14" ht="369" customHeight="1" x14ac:dyDescent="0.3">
      <c r="A126" s="45">
        <v>1670</v>
      </c>
      <c r="B126" s="45" t="s">
        <v>13</v>
      </c>
      <c r="C126" s="45">
        <v>167002</v>
      </c>
      <c r="D126" s="45" t="s">
        <v>489</v>
      </c>
      <c r="E126" s="45" t="s">
        <v>15</v>
      </c>
      <c r="F126" s="45" t="s">
        <v>16</v>
      </c>
      <c r="G126" s="45" t="s">
        <v>490</v>
      </c>
      <c r="I126" s="46" t="s">
        <v>538</v>
      </c>
      <c r="J126" s="45">
        <v>55</v>
      </c>
      <c r="K126" s="24">
        <v>726246</v>
      </c>
      <c r="L126" s="12">
        <f>J126*K126</f>
        <v>39943530</v>
      </c>
      <c r="N126" s="69">
        <f t="shared" si="2"/>
        <v>27960471</v>
      </c>
    </row>
    <row r="127" spans="1:14" x14ac:dyDescent="0.3">
      <c r="L127" s="12">
        <f>SUM(L2:L126)</f>
        <v>100950986</v>
      </c>
      <c r="N127" s="63">
        <f>SUM(N2:N126)</f>
        <v>70753190.200000003</v>
      </c>
    </row>
    <row r="130" spans="1:11" x14ac:dyDescent="0.3">
      <c r="B130" s="63">
        <f>L127+'LA ORQUIDEA'!L45+'EL CHOCO'!L40+'LOS ALPES'!L42+'EL ROSAL'!L27+'EL CARMEN'!L40+'ALTO RETIRO'!L33+'LA ESTRELLA'!L46+'BAJO RETIRO'!L33+CHILICAMBE!L38+'EL CEDRO'!L117</f>
        <v>294307206</v>
      </c>
    </row>
    <row r="131" spans="1:11" x14ac:dyDescent="0.3">
      <c r="B131" s="63">
        <f>L126+'ALTO RETIRO'!L32+'EL CEDRO'!L116</f>
        <v>88602012</v>
      </c>
    </row>
    <row r="132" spans="1:11" x14ac:dyDescent="0.3">
      <c r="B132" s="63">
        <f>B130-B131</f>
        <v>205705194</v>
      </c>
    </row>
    <row r="134" spans="1:11" x14ac:dyDescent="0.3">
      <c r="A134" t="s">
        <v>541</v>
      </c>
      <c r="B134" s="63">
        <f>L127+'LA ORQUIDEA'!L45+'EL CHOCO'!L40+'LOS ALPES'!L42+'EL ROSAL'!L27+'EL CARMEN'!L40+'ALTO RETIRO'!L33+'LA ESTRELLA'!L46+'BAJO RETIRO'!L46+'BAJO RETIRO'!L33+'EL CEDRO'!L117</f>
        <v>287585634</v>
      </c>
      <c r="K134" s="24">
        <f>115*K126</f>
        <v>83518290</v>
      </c>
    </row>
    <row r="135" spans="1:11" x14ac:dyDescent="0.3">
      <c r="A135" t="s">
        <v>542</v>
      </c>
      <c r="B135" s="63">
        <f>L126+'ALTO RETIRO'!L32+'EL CEDRO'!L116+'LA ESTRELLA'!K31*15+'EL CHOCO'!K23*15</f>
        <v>97602012</v>
      </c>
    </row>
    <row r="136" spans="1:11" x14ac:dyDescent="0.3">
      <c r="A136" t="s">
        <v>543</v>
      </c>
      <c r="B136" s="63">
        <f>67*K126</f>
        <v>48658482</v>
      </c>
    </row>
    <row r="137" spans="1:11" x14ac:dyDescent="0.3">
      <c r="B137" s="63">
        <f>B134-B136</f>
        <v>238927152</v>
      </c>
    </row>
  </sheetData>
  <mergeCells count="75">
    <mergeCell ref="J2:J5"/>
    <mergeCell ref="K2:K5"/>
    <mergeCell ref="L2:L5"/>
    <mergeCell ref="J6:J9"/>
    <mergeCell ref="K6:K9"/>
    <mergeCell ref="L6:L9"/>
    <mergeCell ref="J10:J13"/>
    <mergeCell ref="K10:K13"/>
    <mergeCell ref="L10:L13"/>
    <mergeCell ref="J14:J17"/>
    <mergeCell ref="K14:K17"/>
    <mergeCell ref="L14:L17"/>
    <mergeCell ref="J18:J21"/>
    <mergeCell ref="K18:K21"/>
    <mergeCell ref="L18:L21"/>
    <mergeCell ref="J22:J25"/>
    <mergeCell ref="K22:K25"/>
    <mergeCell ref="L22:L25"/>
    <mergeCell ref="J26:J28"/>
    <mergeCell ref="K26:K28"/>
    <mergeCell ref="L26:L28"/>
    <mergeCell ref="J29:J32"/>
    <mergeCell ref="K29:K32"/>
    <mergeCell ref="L29:L32"/>
    <mergeCell ref="J33:J36"/>
    <mergeCell ref="K33:K36"/>
    <mergeCell ref="L33:L36"/>
    <mergeCell ref="J37:J40"/>
    <mergeCell ref="K37:K40"/>
    <mergeCell ref="L37:L40"/>
    <mergeCell ref="J41:J44"/>
    <mergeCell ref="K41:K44"/>
    <mergeCell ref="L41:L44"/>
    <mergeCell ref="J45:J48"/>
    <mergeCell ref="K45:K48"/>
    <mergeCell ref="L45:L48"/>
    <mergeCell ref="J49:J52"/>
    <mergeCell ref="K49:K52"/>
    <mergeCell ref="L49:L52"/>
    <mergeCell ref="J53:J56"/>
    <mergeCell ref="K53:K56"/>
    <mergeCell ref="L53:L56"/>
    <mergeCell ref="J57:J60"/>
    <mergeCell ref="K57:K60"/>
    <mergeCell ref="L57:L60"/>
    <mergeCell ref="J61:J63"/>
    <mergeCell ref="K61:K63"/>
    <mergeCell ref="L61:L63"/>
    <mergeCell ref="J64:J65"/>
    <mergeCell ref="K64:K65"/>
    <mergeCell ref="L64:L65"/>
    <mergeCell ref="J76:J77"/>
    <mergeCell ref="K76:K77"/>
    <mergeCell ref="L76:L77"/>
    <mergeCell ref="J78:J81"/>
    <mergeCell ref="K78:K81"/>
    <mergeCell ref="L78:L81"/>
    <mergeCell ref="J82:J85"/>
    <mergeCell ref="K82:K85"/>
    <mergeCell ref="L82:L85"/>
    <mergeCell ref="J86:J89"/>
    <mergeCell ref="K86:K89"/>
    <mergeCell ref="L86:L89"/>
    <mergeCell ref="J90:J93"/>
    <mergeCell ref="K90:K93"/>
    <mergeCell ref="L90:L93"/>
    <mergeCell ref="J108:J109"/>
    <mergeCell ref="K108:K109"/>
    <mergeCell ref="L108:L109"/>
    <mergeCell ref="J94:J95"/>
    <mergeCell ref="K94:K95"/>
    <mergeCell ref="L94:L95"/>
    <mergeCell ref="J103:J105"/>
    <mergeCell ref="K103:K105"/>
    <mergeCell ref="L103:L105"/>
  </mergeCells>
  <pageMargins left="0.25" right="0.25" top="0.75" bottom="0.75" header="0.3" footer="0.3"/>
  <pageSetup paperSize="5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8"/>
  <sheetViews>
    <sheetView topLeftCell="C1" zoomScale="70" zoomScaleNormal="70" workbookViewId="0">
      <pane ySplit="1" topLeftCell="A29" activePane="bottomLeft" state="frozen"/>
      <selection pane="bottomLeft" activeCell="I36" sqref="I36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350</v>
      </c>
      <c r="G2" s="6" t="s">
        <v>17</v>
      </c>
      <c r="H2" s="7">
        <v>11</v>
      </c>
      <c r="I2" s="8" t="s">
        <v>351</v>
      </c>
      <c r="J2" s="79">
        <v>1</v>
      </c>
      <c r="K2" s="82">
        <v>500000</v>
      </c>
      <c r="L2" s="82">
        <f t="shared" ref="L2:L37" si="0">J2*K2</f>
        <v>500000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350</v>
      </c>
      <c r="G3" s="6" t="s">
        <v>17</v>
      </c>
      <c r="H3" s="7">
        <v>12</v>
      </c>
      <c r="I3" s="8" t="s">
        <v>352</v>
      </c>
      <c r="J3" s="80"/>
      <c r="K3" s="83"/>
      <c r="L3" s="83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350</v>
      </c>
      <c r="G4" s="6" t="s">
        <v>17</v>
      </c>
      <c r="H4" s="7">
        <v>13</v>
      </c>
      <c r="I4" s="8" t="s">
        <v>353</v>
      </c>
      <c r="J4" s="80"/>
      <c r="K4" s="83"/>
      <c r="L4" s="83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350</v>
      </c>
      <c r="G5" s="6" t="s">
        <v>17</v>
      </c>
      <c r="H5" s="7">
        <v>14</v>
      </c>
      <c r="I5" s="8" t="s">
        <v>354</v>
      </c>
      <c r="J5" s="81"/>
      <c r="K5" s="84"/>
      <c r="L5" s="84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350</v>
      </c>
      <c r="G6" s="6" t="s">
        <v>17</v>
      </c>
      <c r="H6" s="7">
        <v>15</v>
      </c>
      <c r="I6" s="8" t="s">
        <v>355</v>
      </c>
      <c r="J6" s="79">
        <v>1</v>
      </c>
      <c r="K6" s="82">
        <v>500000</v>
      </c>
      <c r="L6" s="82">
        <f t="shared" si="0"/>
        <v>500000</v>
      </c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350</v>
      </c>
      <c r="G7" s="6" t="s">
        <v>17</v>
      </c>
      <c r="H7" s="7">
        <v>16</v>
      </c>
      <c r="I7" s="8" t="s">
        <v>356</v>
      </c>
      <c r="J7" s="80"/>
      <c r="K7" s="83"/>
      <c r="L7" s="83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350</v>
      </c>
      <c r="G8" s="6" t="s">
        <v>17</v>
      </c>
      <c r="H8" s="7">
        <v>17</v>
      </c>
      <c r="I8" s="8" t="s">
        <v>138</v>
      </c>
      <c r="J8" s="80"/>
      <c r="K8" s="83"/>
      <c r="L8" s="83"/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350</v>
      </c>
      <c r="G9" s="6" t="s">
        <v>17</v>
      </c>
      <c r="H9" s="7">
        <v>18</v>
      </c>
      <c r="I9" s="8" t="s">
        <v>357</v>
      </c>
      <c r="J9" s="81"/>
      <c r="K9" s="84"/>
      <c r="L9" s="84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350</v>
      </c>
      <c r="G10" s="6" t="s">
        <v>17</v>
      </c>
      <c r="H10" s="7">
        <v>20</v>
      </c>
      <c r="I10" s="8" t="s">
        <v>358</v>
      </c>
      <c r="J10" s="79">
        <v>1</v>
      </c>
      <c r="K10" s="82">
        <v>500000</v>
      </c>
      <c r="L10" s="82">
        <f t="shared" si="0"/>
        <v>500000</v>
      </c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350</v>
      </c>
      <c r="G11" s="6" t="s">
        <v>17</v>
      </c>
      <c r="H11" s="7">
        <v>21</v>
      </c>
      <c r="I11" s="8" t="s">
        <v>359</v>
      </c>
      <c r="J11" s="80"/>
      <c r="K11" s="83"/>
      <c r="L11" s="83"/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350</v>
      </c>
      <c r="G12" s="6" t="s">
        <v>17</v>
      </c>
      <c r="H12" s="7">
        <v>22</v>
      </c>
      <c r="I12" s="8" t="s">
        <v>360</v>
      </c>
      <c r="J12" s="80"/>
      <c r="K12" s="83"/>
      <c r="L12" s="83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350</v>
      </c>
      <c r="G13" s="6" t="s">
        <v>17</v>
      </c>
      <c r="H13" s="7">
        <v>23</v>
      </c>
      <c r="I13" s="8" t="s">
        <v>99</v>
      </c>
      <c r="J13" s="81"/>
      <c r="K13" s="84"/>
      <c r="L13" s="84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350</v>
      </c>
      <c r="G14" s="6" t="s">
        <v>17</v>
      </c>
      <c r="H14" s="7">
        <v>24</v>
      </c>
      <c r="I14" s="8" t="s">
        <v>148</v>
      </c>
      <c r="J14" s="79">
        <v>1</v>
      </c>
      <c r="K14" s="82">
        <v>500000</v>
      </c>
      <c r="L14" s="82">
        <f t="shared" si="0"/>
        <v>500000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350</v>
      </c>
      <c r="G15" s="6" t="s">
        <v>17</v>
      </c>
      <c r="H15" s="7">
        <v>25</v>
      </c>
      <c r="I15" s="8" t="s">
        <v>361</v>
      </c>
      <c r="J15" s="80"/>
      <c r="K15" s="83"/>
      <c r="L15" s="83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350</v>
      </c>
      <c r="G16" s="6" t="s">
        <v>17</v>
      </c>
      <c r="H16" s="7">
        <v>26</v>
      </c>
      <c r="I16" s="8" t="s">
        <v>362</v>
      </c>
      <c r="J16" s="80"/>
      <c r="K16" s="83"/>
      <c r="L16" s="83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350</v>
      </c>
      <c r="G17" s="6" t="s">
        <v>17</v>
      </c>
      <c r="H17" s="7">
        <v>27</v>
      </c>
      <c r="I17" s="8" t="s">
        <v>363</v>
      </c>
      <c r="J17" s="81"/>
      <c r="K17" s="84"/>
      <c r="L17" s="84"/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350</v>
      </c>
      <c r="G18" s="6" t="s">
        <v>17</v>
      </c>
      <c r="H18" s="7">
        <v>28</v>
      </c>
      <c r="I18" s="8" t="s">
        <v>364</v>
      </c>
      <c r="J18" s="79">
        <v>1</v>
      </c>
      <c r="K18" s="82">
        <v>500000</v>
      </c>
      <c r="L18" s="82">
        <f t="shared" si="0"/>
        <v>500000</v>
      </c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350</v>
      </c>
      <c r="G19" s="6" t="s">
        <v>17</v>
      </c>
      <c r="H19" s="7">
        <v>29</v>
      </c>
      <c r="I19" s="8" t="s">
        <v>365</v>
      </c>
      <c r="J19" s="80"/>
      <c r="K19" s="83"/>
      <c r="L19" s="83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350</v>
      </c>
      <c r="G20" s="6" t="s">
        <v>17</v>
      </c>
      <c r="H20" s="7">
        <v>31</v>
      </c>
      <c r="I20" s="8" t="s">
        <v>366</v>
      </c>
      <c r="J20" s="80"/>
      <c r="K20" s="83"/>
      <c r="L20" s="83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350</v>
      </c>
      <c r="G21" s="6" t="s">
        <v>17</v>
      </c>
      <c r="H21" s="7">
        <v>30</v>
      </c>
      <c r="I21" s="8" t="s">
        <v>354</v>
      </c>
      <c r="J21" s="81"/>
      <c r="K21" s="84"/>
      <c r="L21" s="84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350</v>
      </c>
      <c r="G22" s="6" t="s">
        <v>17</v>
      </c>
      <c r="H22" s="7">
        <v>32</v>
      </c>
      <c r="I22" s="8" t="s">
        <v>367</v>
      </c>
      <c r="J22" s="79">
        <v>1</v>
      </c>
      <c r="K22" s="82">
        <v>500000</v>
      </c>
      <c r="L22" s="82">
        <f t="shared" si="0"/>
        <v>500000</v>
      </c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350</v>
      </c>
      <c r="G23" s="6" t="s">
        <v>17</v>
      </c>
      <c r="H23" s="7">
        <v>33</v>
      </c>
      <c r="I23" s="8" t="s">
        <v>368</v>
      </c>
      <c r="J23" s="80"/>
      <c r="K23" s="83"/>
      <c r="L23" s="83"/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350</v>
      </c>
      <c r="G24" s="6" t="s">
        <v>17</v>
      </c>
      <c r="H24" s="7">
        <v>34</v>
      </c>
      <c r="I24" s="8" t="s">
        <v>239</v>
      </c>
      <c r="J24" s="80"/>
      <c r="K24" s="83"/>
      <c r="L24" s="83"/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350</v>
      </c>
      <c r="G25" s="6" t="s">
        <v>17</v>
      </c>
      <c r="H25" s="7">
        <v>35</v>
      </c>
      <c r="I25" s="8" t="s">
        <v>369</v>
      </c>
      <c r="J25" s="81"/>
      <c r="K25" s="84"/>
      <c r="L25" s="84"/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350</v>
      </c>
      <c r="G26" s="6" t="s">
        <v>17</v>
      </c>
      <c r="H26" s="7">
        <v>45</v>
      </c>
      <c r="I26" s="8" t="s">
        <v>370</v>
      </c>
      <c r="J26" s="79">
        <v>1</v>
      </c>
      <c r="K26" s="82">
        <v>500000</v>
      </c>
      <c r="L26" s="82">
        <f t="shared" si="0"/>
        <v>500000</v>
      </c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350</v>
      </c>
      <c r="G27" s="6" t="s">
        <v>17</v>
      </c>
      <c r="H27" s="7">
        <v>46</v>
      </c>
      <c r="I27" s="8" t="s">
        <v>371</v>
      </c>
      <c r="J27" s="80"/>
      <c r="K27" s="83"/>
      <c r="L27" s="83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350</v>
      </c>
      <c r="G28" s="6" t="s">
        <v>17</v>
      </c>
      <c r="H28" s="7">
        <v>47</v>
      </c>
      <c r="I28" s="8" t="s">
        <v>362</v>
      </c>
      <c r="J28" s="80"/>
      <c r="K28" s="83"/>
      <c r="L28" s="83"/>
      <c r="M28" s="6"/>
      <c r="N28" s="5"/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350</v>
      </c>
      <c r="G29" s="6" t="s">
        <v>17</v>
      </c>
      <c r="H29" s="7">
        <v>48</v>
      </c>
      <c r="I29" s="8" t="s">
        <v>346</v>
      </c>
      <c r="J29" s="81"/>
      <c r="K29" s="84"/>
      <c r="L29" s="84"/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350</v>
      </c>
      <c r="G30" s="6" t="s">
        <v>17</v>
      </c>
      <c r="H30" s="7">
        <v>49</v>
      </c>
      <c r="I30" s="8" t="s">
        <v>372</v>
      </c>
      <c r="J30" s="79">
        <v>1</v>
      </c>
      <c r="K30" s="82">
        <v>500000</v>
      </c>
      <c r="L30" s="82">
        <f t="shared" si="0"/>
        <v>500000</v>
      </c>
      <c r="M30" s="6"/>
      <c r="N30" s="5"/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350</v>
      </c>
      <c r="G31" s="6" t="s">
        <v>17</v>
      </c>
      <c r="H31" s="7">
        <v>50</v>
      </c>
      <c r="I31" s="8" t="s">
        <v>373</v>
      </c>
      <c r="J31" s="80"/>
      <c r="K31" s="83"/>
      <c r="L31" s="83"/>
      <c r="M31" s="6"/>
      <c r="N31" s="5"/>
    </row>
    <row r="32" spans="1:14" ht="45" customHeight="1" x14ac:dyDescent="0.3">
      <c r="A32" s="6">
        <v>1670</v>
      </c>
      <c r="B32" s="6" t="s">
        <v>13</v>
      </c>
      <c r="C32" s="6">
        <v>167002</v>
      </c>
      <c r="D32" s="6" t="s">
        <v>14</v>
      </c>
      <c r="E32" s="6" t="s">
        <v>15</v>
      </c>
      <c r="F32" s="6" t="s">
        <v>350</v>
      </c>
      <c r="G32" s="6" t="s">
        <v>17</v>
      </c>
      <c r="H32" s="7">
        <v>51</v>
      </c>
      <c r="I32" s="8" t="s">
        <v>374</v>
      </c>
      <c r="J32" s="80"/>
      <c r="K32" s="83"/>
      <c r="L32" s="83"/>
      <c r="M32" s="6"/>
      <c r="N32" s="5"/>
    </row>
    <row r="33" spans="1:14" ht="45" customHeight="1" x14ac:dyDescent="0.3">
      <c r="A33" s="6">
        <v>1670</v>
      </c>
      <c r="B33" s="6" t="s">
        <v>13</v>
      </c>
      <c r="C33" s="6">
        <v>167002</v>
      </c>
      <c r="D33" s="6" t="s">
        <v>14</v>
      </c>
      <c r="E33" s="6" t="s">
        <v>15</v>
      </c>
      <c r="F33" s="6" t="s">
        <v>350</v>
      </c>
      <c r="G33" s="6" t="s">
        <v>17</v>
      </c>
      <c r="H33" s="7">
        <v>52</v>
      </c>
      <c r="I33" s="8" t="s">
        <v>375</v>
      </c>
      <c r="J33" s="81"/>
      <c r="K33" s="84"/>
      <c r="L33" s="84"/>
      <c r="M33" s="6"/>
      <c r="N33" s="5"/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350</v>
      </c>
      <c r="G34" s="6" t="s">
        <v>17</v>
      </c>
      <c r="H34" s="7">
        <v>53</v>
      </c>
      <c r="I34" s="8" t="s">
        <v>376</v>
      </c>
      <c r="J34" s="6">
        <v>1</v>
      </c>
      <c r="K34" s="11">
        <v>515000</v>
      </c>
      <c r="L34" s="11">
        <f t="shared" si="0"/>
        <v>515000</v>
      </c>
      <c r="M34" s="6"/>
      <c r="N34" s="5"/>
    </row>
    <row r="35" spans="1:14" ht="45" customHeight="1" x14ac:dyDescent="0.3">
      <c r="A35" s="6">
        <v>1655</v>
      </c>
      <c r="B35" s="6" t="s">
        <v>71</v>
      </c>
      <c r="C35" s="6">
        <v>165522</v>
      </c>
      <c r="D35" s="6" t="s">
        <v>72</v>
      </c>
      <c r="E35" s="6" t="s">
        <v>15</v>
      </c>
      <c r="F35" s="6" t="s">
        <v>350</v>
      </c>
      <c r="G35" s="6" t="s">
        <v>17</v>
      </c>
      <c r="H35" s="7">
        <v>57</v>
      </c>
      <c r="I35" s="8" t="s">
        <v>377</v>
      </c>
      <c r="J35" s="6">
        <v>1</v>
      </c>
      <c r="K35" s="11">
        <v>900000</v>
      </c>
      <c r="L35" s="11">
        <f t="shared" si="0"/>
        <v>900000</v>
      </c>
      <c r="M35" s="6"/>
      <c r="N35" s="5"/>
    </row>
    <row r="36" spans="1:14" ht="45" customHeight="1" x14ac:dyDescent="0.3">
      <c r="A36" s="6">
        <v>1665</v>
      </c>
      <c r="B36" s="6" t="s">
        <v>82</v>
      </c>
      <c r="C36" s="6">
        <v>166501</v>
      </c>
      <c r="D36" s="6" t="s">
        <v>83</v>
      </c>
      <c r="E36" s="6" t="s">
        <v>15</v>
      </c>
      <c r="F36" s="6" t="s">
        <v>350</v>
      </c>
      <c r="G36" s="6" t="s">
        <v>17</v>
      </c>
      <c r="H36" s="7">
        <v>59</v>
      </c>
      <c r="I36" s="8" t="s">
        <v>378</v>
      </c>
      <c r="J36" s="6">
        <v>1</v>
      </c>
      <c r="K36" s="11">
        <v>656572</v>
      </c>
      <c r="L36" s="11">
        <f t="shared" si="0"/>
        <v>656572</v>
      </c>
      <c r="M36" s="6"/>
      <c r="N36" s="5"/>
    </row>
    <row r="37" spans="1:14" ht="45" customHeight="1" x14ac:dyDescent="0.3">
      <c r="A37" s="6">
        <v>1680</v>
      </c>
      <c r="B37" s="6" t="s">
        <v>106</v>
      </c>
      <c r="C37" s="6">
        <v>168002</v>
      </c>
      <c r="D37" s="6" t="s">
        <v>107</v>
      </c>
      <c r="E37" s="6" t="s">
        <v>15</v>
      </c>
      <c r="F37" s="6" t="s">
        <v>350</v>
      </c>
      <c r="G37" s="6" t="s">
        <v>108</v>
      </c>
      <c r="H37" s="7">
        <v>77</v>
      </c>
      <c r="I37" s="8" t="s">
        <v>379</v>
      </c>
      <c r="J37" s="6">
        <v>1</v>
      </c>
      <c r="K37" s="11">
        <v>650000</v>
      </c>
      <c r="L37" s="11">
        <f t="shared" si="0"/>
        <v>650000</v>
      </c>
      <c r="M37" s="6"/>
      <c r="N37" s="5"/>
    </row>
    <row r="38" spans="1:14" x14ac:dyDescent="0.3">
      <c r="L38" s="12">
        <f>SUM(L2:L37)</f>
        <v>6721572</v>
      </c>
    </row>
  </sheetData>
  <mergeCells count="24">
    <mergeCell ref="J2:J5"/>
    <mergeCell ref="K2:K5"/>
    <mergeCell ref="L2:L5"/>
    <mergeCell ref="J6:J9"/>
    <mergeCell ref="K6:K9"/>
    <mergeCell ref="L6:L9"/>
    <mergeCell ref="J10:J13"/>
    <mergeCell ref="K10:K13"/>
    <mergeCell ref="L10:L13"/>
    <mergeCell ref="J14:J17"/>
    <mergeCell ref="K14:K17"/>
    <mergeCell ref="L14:L17"/>
    <mergeCell ref="J18:J21"/>
    <mergeCell ref="K18:K21"/>
    <mergeCell ref="L18:L21"/>
    <mergeCell ref="J22:J25"/>
    <mergeCell ref="K22:K25"/>
    <mergeCell ref="L22:L25"/>
    <mergeCell ref="J26:J29"/>
    <mergeCell ref="K26:K29"/>
    <mergeCell ref="L26:L29"/>
    <mergeCell ref="J30:J33"/>
    <mergeCell ref="K30:K33"/>
    <mergeCell ref="L30:L33"/>
  </mergeCells>
  <pageMargins left="0.25" right="0.25" top="0.75" bottom="0.75" header="0.3" footer="0.3"/>
  <pageSetup paperSize="5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17"/>
  <sheetViews>
    <sheetView zoomScale="70" zoomScaleNormal="70" workbookViewId="0">
      <pane ySplit="1" topLeftCell="A116" activePane="bottomLeft" state="frozen"/>
      <selection pane="bottomLeft" activeCell="K116" sqref="K116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380</v>
      </c>
      <c r="G2" s="6" t="s">
        <v>17</v>
      </c>
      <c r="H2" s="7">
        <v>16</v>
      </c>
      <c r="I2" s="8" t="s">
        <v>381</v>
      </c>
      <c r="J2" s="79">
        <v>1</v>
      </c>
      <c r="K2" s="82">
        <v>800000</v>
      </c>
      <c r="L2" s="82">
        <f t="shared" ref="L2:L10" si="0">J2*K2</f>
        <v>800000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380</v>
      </c>
      <c r="G3" s="6" t="s">
        <v>17</v>
      </c>
      <c r="H3" s="7">
        <v>17</v>
      </c>
      <c r="I3" s="8" t="s">
        <v>382</v>
      </c>
      <c r="J3" s="80"/>
      <c r="K3" s="83"/>
      <c r="L3" s="83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380</v>
      </c>
      <c r="G4" s="6" t="s">
        <v>17</v>
      </c>
      <c r="H4" s="7">
        <v>18</v>
      </c>
      <c r="I4" s="8" t="s">
        <v>239</v>
      </c>
      <c r="J4" s="80"/>
      <c r="K4" s="83"/>
      <c r="L4" s="83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380</v>
      </c>
      <c r="G5" s="6" t="s">
        <v>17</v>
      </c>
      <c r="H5" s="7">
        <v>19</v>
      </c>
      <c r="I5" s="8" t="s">
        <v>91</v>
      </c>
      <c r="J5" s="81"/>
      <c r="K5" s="84"/>
      <c r="L5" s="84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380</v>
      </c>
      <c r="G6" s="6" t="s">
        <v>17</v>
      </c>
      <c r="H6" s="7">
        <v>20</v>
      </c>
      <c r="I6" s="8" t="s">
        <v>383</v>
      </c>
      <c r="J6" s="79">
        <v>1</v>
      </c>
      <c r="K6" s="82">
        <v>800000</v>
      </c>
      <c r="L6" s="82">
        <f t="shared" si="0"/>
        <v>800000</v>
      </c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380</v>
      </c>
      <c r="G7" s="6" t="s">
        <v>17</v>
      </c>
      <c r="H7" s="7">
        <v>21</v>
      </c>
      <c r="I7" s="8" t="s">
        <v>384</v>
      </c>
      <c r="J7" s="80"/>
      <c r="K7" s="83"/>
      <c r="L7" s="83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380</v>
      </c>
      <c r="G8" s="6" t="s">
        <v>17</v>
      </c>
      <c r="H8" s="7">
        <v>22</v>
      </c>
      <c r="I8" s="8" t="s">
        <v>239</v>
      </c>
      <c r="J8" s="80"/>
      <c r="K8" s="83"/>
      <c r="L8" s="83"/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380</v>
      </c>
      <c r="G9" s="6" t="s">
        <v>17</v>
      </c>
      <c r="H9" s="7">
        <v>23</v>
      </c>
      <c r="I9" s="8" t="s">
        <v>385</v>
      </c>
      <c r="J9" s="81"/>
      <c r="K9" s="84"/>
      <c r="L9" s="84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380</v>
      </c>
      <c r="G10" s="6" t="s">
        <v>17</v>
      </c>
      <c r="H10" s="7">
        <v>24</v>
      </c>
      <c r="I10" s="8" t="s">
        <v>386</v>
      </c>
      <c r="J10" s="79">
        <v>1</v>
      </c>
      <c r="K10" s="82">
        <v>800000</v>
      </c>
      <c r="L10" s="82">
        <f t="shared" si="0"/>
        <v>800000</v>
      </c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380</v>
      </c>
      <c r="G11" s="6" t="s">
        <v>17</v>
      </c>
      <c r="H11" s="7">
        <v>25</v>
      </c>
      <c r="I11" s="8" t="s">
        <v>387</v>
      </c>
      <c r="J11" s="80"/>
      <c r="K11" s="83"/>
      <c r="L11" s="83"/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380</v>
      </c>
      <c r="G12" s="6" t="s">
        <v>17</v>
      </c>
      <c r="H12" s="7">
        <v>26</v>
      </c>
      <c r="I12" s="8" t="s">
        <v>239</v>
      </c>
      <c r="J12" s="80"/>
      <c r="K12" s="83"/>
      <c r="L12" s="83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380</v>
      </c>
      <c r="G13" s="6" t="s">
        <v>17</v>
      </c>
      <c r="H13" s="7">
        <v>27</v>
      </c>
      <c r="I13" s="8" t="s">
        <v>91</v>
      </c>
      <c r="J13" s="81"/>
      <c r="K13" s="84"/>
      <c r="L13" s="84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380</v>
      </c>
      <c r="G14" s="6" t="s">
        <v>17</v>
      </c>
      <c r="H14" s="7">
        <v>28</v>
      </c>
      <c r="I14" s="8" t="s">
        <v>388</v>
      </c>
      <c r="J14" s="79">
        <v>1</v>
      </c>
      <c r="K14" s="82">
        <v>800000</v>
      </c>
      <c r="L14" s="82">
        <f t="shared" ref="L14:L18" si="1">J14*K14</f>
        <v>800000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380</v>
      </c>
      <c r="G15" s="6" t="s">
        <v>17</v>
      </c>
      <c r="H15" s="7">
        <v>29</v>
      </c>
      <c r="I15" s="8" t="s">
        <v>389</v>
      </c>
      <c r="J15" s="80"/>
      <c r="K15" s="83"/>
      <c r="L15" s="83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380</v>
      </c>
      <c r="G16" s="6" t="s">
        <v>17</v>
      </c>
      <c r="H16" s="7">
        <v>30</v>
      </c>
      <c r="I16" s="8" t="s">
        <v>390</v>
      </c>
      <c r="J16" s="80"/>
      <c r="K16" s="83"/>
      <c r="L16" s="83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380</v>
      </c>
      <c r="G17" s="6" t="s">
        <v>17</v>
      </c>
      <c r="H17" s="7">
        <v>31</v>
      </c>
      <c r="I17" s="8" t="s">
        <v>385</v>
      </c>
      <c r="J17" s="81"/>
      <c r="K17" s="84"/>
      <c r="L17" s="84"/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380</v>
      </c>
      <c r="G18" s="6" t="s">
        <v>17</v>
      </c>
      <c r="H18" s="7">
        <v>32</v>
      </c>
      <c r="I18" s="8" t="s">
        <v>391</v>
      </c>
      <c r="J18" s="79">
        <v>1</v>
      </c>
      <c r="K18" s="82">
        <v>800000</v>
      </c>
      <c r="L18" s="82">
        <f t="shared" si="1"/>
        <v>800000</v>
      </c>
      <c r="M18" s="6" t="s">
        <v>80</v>
      </c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380</v>
      </c>
      <c r="G19" s="6" t="s">
        <v>17</v>
      </c>
      <c r="H19" s="7">
        <v>33</v>
      </c>
      <c r="I19" s="8" t="s">
        <v>392</v>
      </c>
      <c r="J19" s="80"/>
      <c r="K19" s="83"/>
      <c r="L19" s="83"/>
      <c r="M19" s="6" t="s">
        <v>80</v>
      </c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380</v>
      </c>
      <c r="G20" s="6" t="s">
        <v>17</v>
      </c>
      <c r="H20" s="7">
        <v>34</v>
      </c>
      <c r="I20" s="8" t="s">
        <v>239</v>
      </c>
      <c r="J20" s="80"/>
      <c r="K20" s="83"/>
      <c r="L20" s="83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380</v>
      </c>
      <c r="G21" s="6" t="s">
        <v>17</v>
      </c>
      <c r="H21" s="7">
        <v>35</v>
      </c>
      <c r="I21" s="8" t="s">
        <v>393</v>
      </c>
      <c r="J21" s="81"/>
      <c r="K21" s="84"/>
      <c r="L21" s="84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380</v>
      </c>
      <c r="G22" s="6" t="s">
        <v>17</v>
      </c>
      <c r="H22" s="7">
        <v>36</v>
      </c>
      <c r="I22" s="8" t="s">
        <v>394</v>
      </c>
      <c r="J22" s="79">
        <v>1</v>
      </c>
      <c r="K22" s="82">
        <v>800000</v>
      </c>
      <c r="L22" s="82">
        <f t="shared" ref="L22:L85" si="2">J22*K22</f>
        <v>800000</v>
      </c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380</v>
      </c>
      <c r="G23" s="6" t="s">
        <v>17</v>
      </c>
      <c r="H23" s="7">
        <v>37</v>
      </c>
      <c r="I23" s="8" t="s">
        <v>395</v>
      </c>
      <c r="J23" s="80"/>
      <c r="K23" s="83"/>
      <c r="L23" s="83"/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380</v>
      </c>
      <c r="G24" s="6" t="s">
        <v>17</v>
      </c>
      <c r="H24" s="7">
        <v>38</v>
      </c>
      <c r="I24" s="8" t="s">
        <v>239</v>
      </c>
      <c r="J24" s="80"/>
      <c r="K24" s="83"/>
      <c r="L24" s="83"/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380</v>
      </c>
      <c r="G25" s="6" t="s">
        <v>17</v>
      </c>
      <c r="H25" s="7">
        <v>39</v>
      </c>
      <c r="I25" s="8" t="s">
        <v>396</v>
      </c>
      <c r="J25" s="81"/>
      <c r="K25" s="84"/>
      <c r="L25" s="84"/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380</v>
      </c>
      <c r="G26" s="6" t="s">
        <v>17</v>
      </c>
      <c r="H26" s="7">
        <v>40</v>
      </c>
      <c r="I26" s="8" t="s">
        <v>397</v>
      </c>
      <c r="J26" s="79">
        <v>1</v>
      </c>
      <c r="K26" s="82">
        <v>800000</v>
      </c>
      <c r="L26" s="82">
        <f t="shared" si="2"/>
        <v>800000</v>
      </c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380</v>
      </c>
      <c r="G27" s="6" t="s">
        <v>17</v>
      </c>
      <c r="H27" s="7">
        <v>41</v>
      </c>
      <c r="I27" s="8" t="s">
        <v>398</v>
      </c>
      <c r="J27" s="80"/>
      <c r="K27" s="83"/>
      <c r="L27" s="83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380</v>
      </c>
      <c r="G28" s="6" t="s">
        <v>17</v>
      </c>
      <c r="H28" s="7">
        <v>42</v>
      </c>
      <c r="I28" s="8" t="s">
        <v>399</v>
      </c>
      <c r="J28" s="80"/>
      <c r="K28" s="83"/>
      <c r="L28" s="83"/>
      <c r="M28" s="6"/>
      <c r="N28" s="5"/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380</v>
      </c>
      <c r="G29" s="6" t="s">
        <v>17</v>
      </c>
      <c r="H29" s="7">
        <v>43</v>
      </c>
      <c r="I29" s="8" t="s">
        <v>91</v>
      </c>
      <c r="J29" s="81"/>
      <c r="K29" s="84"/>
      <c r="L29" s="84"/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380</v>
      </c>
      <c r="G30" s="6" t="s">
        <v>17</v>
      </c>
      <c r="H30" s="7">
        <v>44</v>
      </c>
      <c r="I30" s="8" t="s">
        <v>400</v>
      </c>
      <c r="J30" s="79">
        <v>1</v>
      </c>
      <c r="K30" s="82">
        <v>800000</v>
      </c>
      <c r="L30" s="82">
        <f t="shared" si="2"/>
        <v>800000</v>
      </c>
      <c r="M30" s="6"/>
      <c r="N30" s="5"/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380</v>
      </c>
      <c r="G31" s="6" t="s">
        <v>17</v>
      </c>
      <c r="H31" s="7">
        <v>45</v>
      </c>
      <c r="I31" s="8" t="s">
        <v>401</v>
      </c>
      <c r="J31" s="80"/>
      <c r="K31" s="83"/>
      <c r="L31" s="83"/>
      <c r="M31" s="6"/>
      <c r="N31" s="5"/>
    </row>
    <row r="32" spans="1:14" ht="45" customHeight="1" x14ac:dyDescent="0.3">
      <c r="A32" s="6">
        <v>1670</v>
      </c>
      <c r="B32" s="6" t="s">
        <v>13</v>
      </c>
      <c r="C32" s="6">
        <v>167002</v>
      </c>
      <c r="D32" s="6" t="s">
        <v>14</v>
      </c>
      <c r="E32" s="6" t="s">
        <v>15</v>
      </c>
      <c r="F32" s="6" t="s">
        <v>380</v>
      </c>
      <c r="G32" s="6" t="s">
        <v>17</v>
      </c>
      <c r="H32" s="7">
        <v>46</v>
      </c>
      <c r="I32" s="8" t="s">
        <v>402</v>
      </c>
      <c r="J32" s="80"/>
      <c r="K32" s="83"/>
      <c r="L32" s="83"/>
      <c r="M32" s="6"/>
      <c r="N32" s="5"/>
    </row>
    <row r="33" spans="1:14" ht="45" customHeight="1" x14ac:dyDescent="0.3">
      <c r="A33" s="6">
        <v>1670</v>
      </c>
      <c r="B33" s="6" t="s">
        <v>13</v>
      </c>
      <c r="C33" s="6">
        <v>167002</v>
      </c>
      <c r="D33" s="6" t="s">
        <v>14</v>
      </c>
      <c r="E33" s="6" t="s">
        <v>15</v>
      </c>
      <c r="F33" s="6" t="s">
        <v>380</v>
      </c>
      <c r="G33" s="6" t="s">
        <v>17</v>
      </c>
      <c r="H33" s="7">
        <v>47</v>
      </c>
      <c r="I33" s="8" t="s">
        <v>403</v>
      </c>
      <c r="J33" s="81"/>
      <c r="K33" s="84"/>
      <c r="L33" s="84"/>
      <c r="M33" s="6"/>
      <c r="N33" s="5"/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380</v>
      </c>
      <c r="G34" s="6" t="s">
        <v>17</v>
      </c>
      <c r="H34" s="7">
        <v>48</v>
      </c>
      <c r="I34" s="8" t="s">
        <v>404</v>
      </c>
      <c r="J34" s="79">
        <v>1</v>
      </c>
      <c r="K34" s="82">
        <v>800000</v>
      </c>
      <c r="L34" s="82">
        <f t="shared" si="2"/>
        <v>800000</v>
      </c>
      <c r="M34" s="6"/>
      <c r="N34" s="5"/>
    </row>
    <row r="35" spans="1:14" ht="45" customHeight="1" x14ac:dyDescent="0.3">
      <c r="A35" s="6">
        <v>1670</v>
      </c>
      <c r="B35" s="6" t="s">
        <v>13</v>
      </c>
      <c r="C35" s="6">
        <v>167002</v>
      </c>
      <c r="D35" s="6" t="s">
        <v>14</v>
      </c>
      <c r="E35" s="6" t="s">
        <v>15</v>
      </c>
      <c r="F35" s="6" t="s">
        <v>380</v>
      </c>
      <c r="G35" s="6" t="s">
        <v>17</v>
      </c>
      <c r="H35" s="7">
        <v>49</v>
      </c>
      <c r="I35" s="8" t="s">
        <v>405</v>
      </c>
      <c r="J35" s="80"/>
      <c r="K35" s="83"/>
      <c r="L35" s="83"/>
      <c r="M35" s="6"/>
      <c r="N35" s="5"/>
    </row>
    <row r="36" spans="1:14" ht="45" customHeight="1" x14ac:dyDescent="0.3">
      <c r="A36" s="6">
        <v>1670</v>
      </c>
      <c r="B36" s="6" t="s">
        <v>13</v>
      </c>
      <c r="C36" s="6">
        <v>167002</v>
      </c>
      <c r="D36" s="6" t="s">
        <v>14</v>
      </c>
      <c r="E36" s="6" t="s">
        <v>15</v>
      </c>
      <c r="F36" s="6" t="s">
        <v>380</v>
      </c>
      <c r="G36" s="6" t="s">
        <v>17</v>
      </c>
      <c r="H36" s="7">
        <v>50</v>
      </c>
      <c r="I36" s="8" t="s">
        <v>343</v>
      </c>
      <c r="J36" s="80"/>
      <c r="K36" s="83"/>
      <c r="L36" s="83"/>
      <c r="M36" s="6"/>
      <c r="N36" s="5"/>
    </row>
    <row r="37" spans="1:14" ht="45" customHeight="1" x14ac:dyDescent="0.3">
      <c r="A37" s="6">
        <v>1670</v>
      </c>
      <c r="B37" s="6" t="s">
        <v>13</v>
      </c>
      <c r="C37" s="6">
        <v>167002</v>
      </c>
      <c r="D37" s="6" t="s">
        <v>14</v>
      </c>
      <c r="E37" s="6" t="s">
        <v>15</v>
      </c>
      <c r="F37" s="6" t="s">
        <v>380</v>
      </c>
      <c r="G37" s="6" t="s">
        <v>17</v>
      </c>
      <c r="H37" s="7">
        <v>51</v>
      </c>
      <c r="I37" s="8" t="s">
        <v>406</v>
      </c>
      <c r="J37" s="81"/>
      <c r="K37" s="84"/>
      <c r="L37" s="84"/>
      <c r="M37" s="6"/>
      <c r="N37" s="5"/>
    </row>
    <row r="38" spans="1:14" ht="45" customHeight="1" x14ac:dyDescent="0.3">
      <c r="A38" s="6">
        <v>1670</v>
      </c>
      <c r="B38" s="6" t="s">
        <v>13</v>
      </c>
      <c r="C38" s="6">
        <v>167002</v>
      </c>
      <c r="D38" s="6" t="s">
        <v>14</v>
      </c>
      <c r="E38" s="6" t="s">
        <v>15</v>
      </c>
      <c r="F38" s="6" t="s">
        <v>380</v>
      </c>
      <c r="G38" s="6" t="s">
        <v>17</v>
      </c>
      <c r="H38" s="7">
        <v>52</v>
      </c>
      <c r="I38" s="8" t="s">
        <v>407</v>
      </c>
      <c r="J38" s="79">
        <v>1</v>
      </c>
      <c r="K38" s="82">
        <v>1200000</v>
      </c>
      <c r="L38" s="82">
        <f t="shared" si="2"/>
        <v>1200000</v>
      </c>
      <c r="M38" s="6"/>
      <c r="N38" s="5"/>
    </row>
    <row r="39" spans="1:14" ht="45" customHeight="1" x14ac:dyDescent="0.3">
      <c r="A39" s="6">
        <v>1670</v>
      </c>
      <c r="B39" s="6" t="s">
        <v>13</v>
      </c>
      <c r="C39" s="6">
        <v>167002</v>
      </c>
      <c r="D39" s="6" t="s">
        <v>14</v>
      </c>
      <c r="E39" s="6" t="s">
        <v>15</v>
      </c>
      <c r="F39" s="6" t="s">
        <v>380</v>
      </c>
      <c r="G39" s="6" t="s">
        <v>17</v>
      </c>
      <c r="H39" s="7">
        <v>53</v>
      </c>
      <c r="I39" s="8" t="s">
        <v>408</v>
      </c>
      <c r="J39" s="80"/>
      <c r="K39" s="83"/>
      <c r="L39" s="83"/>
      <c r="M39" s="6"/>
      <c r="N39" s="5"/>
    </row>
    <row r="40" spans="1:14" ht="45" customHeight="1" x14ac:dyDescent="0.3">
      <c r="A40" s="6">
        <v>1670</v>
      </c>
      <c r="B40" s="6" t="s">
        <v>13</v>
      </c>
      <c r="C40" s="6">
        <v>167002</v>
      </c>
      <c r="D40" s="6" t="s">
        <v>14</v>
      </c>
      <c r="E40" s="6" t="s">
        <v>15</v>
      </c>
      <c r="F40" s="6" t="s">
        <v>380</v>
      </c>
      <c r="G40" s="6" t="s">
        <v>17</v>
      </c>
      <c r="H40" s="7">
        <v>54</v>
      </c>
      <c r="I40" s="8" t="s">
        <v>239</v>
      </c>
      <c r="J40" s="80"/>
      <c r="K40" s="83"/>
      <c r="L40" s="83"/>
      <c r="M40" s="6"/>
      <c r="N40" s="5"/>
    </row>
    <row r="41" spans="1:14" ht="45" customHeight="1" x14ac:dyDescent="0.3">
      <c r="A41" s="6">
        <v>1670</v>
      </c>
      <c r="B41" s="6" t="s">
        <v>13</v>
      </c>
      <c r="C41" s="6">
        <v>167002</v>
      </c>
      <c r="D41" s="6" t="s">
        <v>14</v>
      </c>
      <c r="E41" s="6" t="s">
        <v>15</v>
      </c>
      <c r="F41" s="6" t="s">
        <v>380</v>
      </c>
      <c r="G41" s="6" t="s">
        <v>17</v>
      </c>
      <c r="H41" s="7">
        <v>55</v>
      </c>
      <c r="I41" s="8" t="s">
        <v>99</v>
      </c>
      <c r="J41" s="81"/>
      <c r="K41" s="84"/>
      <c r="L41" s="84"/>
      <c r="M41" s="6"/>
      <c r="N41" s="5"/>
    </row>
    <row r="42" spans="1:14" ht="45" customHeight="1" x14ac:dyDescent="0.3">
      <c r="A42" s="6">
        <v>1670</v>
      </c>
      <c r="B42" s="6" t="s">
        <v>13</v>
      </c>
      <c r="C42" s="6">
        <v>167002</v>
      </c>
      <c r="D42" s="6" t="s">
        <v>14</v>
      </c>
      <c r="E42" s="6" t="s">
        <v>15</v>
      </c>
      <c r="F42" s="6" t="s">
        <v>380</v>
      </c>
      <c r="G42" s="6" t="s">
        <v>17</v>
      </c>
      <c r="H42" s="7">
        <v>56</v>
      </c>
      <c r="I42" s="8" t="s">
        <v>409</v>
      </c>
      <c r="J42" s="79">
        <v>1</v>
      </c>
      <c r="K42" s="82">
        <v>800000</v>
      </c>
      <c r="L42" s="82">
        <f t="shared" si="2"/>
        <v>800000</v>
      </c>
      <c r="M42" s="6"/>
      <c r="N42" s="5"/>
    </row>
    <row r="43" spans="1:14" ht="45" customHeight="1" x14ac:dyDescent="0.3">
      <c r="A43" s="6">
        <v>1670</v>
      </c>
      <c r="B43" s="6" t="s">
        <v>13</v>
      </c>
      <c r="C43" s="6">
        <v>167002</v>
      </c>
      <c r="D43" s="6" t="s">
        <v>14</v>
      </c>
      <c r="E43" s="6" t="s">
        <v>15</v>
      </c>
      <c r="F43" s="6" t="s">
        <v>380</v>
      </c>
      <c r="G43" s="6" t="s">
        <v>17</v>
      </c>
      <c r="H43" s="7">
        <v>57</v>
      </c>
      <c r="I43" s="8" t="s">
        <v>410</v>
      </c>
      <c r="J43" s="80"/>
      <c r="K43" s="83"/>
      <c r="L43" s="83"/>
      <c r="M43" s="6"/>
      <c r="N43" s="5"/>
    </row>
    <row r="44" spans="1:14" ht="45" customHeight="1" x14ac:dyDescent="0.3">
      <c r="A44" s="6">
        <v>1670</v>
      </c>
      <c r="B44" s="6" t="s">
        <v>13</v>
      </c>
      <c r="C44" s="6">
        <v>167002</v>
      </c>
      <c r="D44" s="6" t="s">
        <v>14</v>
      </c>
      <c r="E44" s="6" t="s">
        <v>15</v>
      </c>
      <c r="F44" s="6" t="s">
        <v>380</v>
      </c>
      <c r="G44" s="6" t="s">
        <v>17</v>
      </c>
      <c r="H44" s="7">
        <v>58</v>
      </c>
      <c r="I44" s="8" t="s">
        <v>411</v>
      </c>
      <c r="J44" s="80"/>
      <c r="K44" s="83"/>
      <c r="L44" s="83"/>
      <c r="M44" s="6"/>
      <c r="N44" s="5"/>
    </row>
    <row r="45" spans="1:14" ht="45" customHeight="1" x14ac:dyDescent="0.3">
      <c r="A45" s="6">
        <v>1670</v>
      </c>
      <c r="B45" s="6" t="s">
        <v>13</v>
      </c>
      <c r="C45" s="6">
        <v>167002</v>
      </c>
      <c r="D45" s="6" t="s">
        <v>14</v>
      </c>
      <c r="E45" s="6" t="s">
        <v>15</v>
      </c>
      <c r="F45" s="6" t="s">
        <v>380</v>
      </c>
      <c r="G45" s="6" t="s">
        <v>17</v>
      </c>
      <c r="H45" s="7">
        <v>59</v>
      </c>
      <c r="I45" s="8" t="s">
        <v>99</v>
      </c>
      <c r="J45" s="81"/>
      <c r="K45" s="84"/>
      <c r="L45" s="84"/>
      <c r="M45" s="6"/>
      <c r="N45" s="5"/>
    </row>
    <row r="46" spans="1:14" ht="45" customHeight="1" x14ac:dyDescent="0.3">
      <c r="A46" s="6">
        <v>1670</v>
      </c>
      <c r="B46" s="6" t="s">
        <v>13</v>
      </c>
      <c r="C46" s="6">
        <v>167002</v>
      </c>
      <c r="D46" s="6" t="s">
        <v>14</v>
      </c>
      <c r="E46" s="6" t="s">
        <v>15</v>
      </c>
      <c r="F46" s="6" t="s">
        <v>380</v>
      </c>
      <c r="G46" s="6" t="s">
        <v>17</v>
      </c>
      <c r="H46" s="7">
        <v>60</v>
      </c>
      <c r="I46" s="8" t="s">
        <v>412</v>
      </c>
      <c r="J46" s="79">
        <v>1</v>
      </c>
      <c r="K46" s="82">
        <v>1200000</v>
      </c>
      <c r="L46" s="82">
        <f t="shared" si="2"/>
        <v>1200000</v>
      </c>
      <c r="M46" s="6"/>
      <c r="N46" s="5"/>
    </row>
    <row r="47" spans="1:14" ht="45" customHeight="1" x14ac:dyDescent="0.3">
      <c r="A47" s="6">
        <v>1670</v>
      </c>
      <c r="B47" s="6" t="s">
        <v>13</v>
      </c>
      <c r="C47" s="6">
        <v>167002</v>
      </c>
      <c r="D47" s="6" t="s">
        <v>14</v>
      </c>
      <c r="E47" s="6" t="s">
        <v>15</v>
      </c>
      <c r="F47" s="6" t="s">
        <v>380</v>
      </c>
      <c r="G47" s="6" t="s">
        <v>17</v>
      </c>
      <c r="H47" s="7">
        <v>61</v>
      </c>
      <c r="I47" s="8" t="s">
        <v>413</v>
      </c>
      <c r="J47" s="80"/>
      <c r="K47" s="83"/>
      <c r="L47" s="83"/>
      <c r="M47" s="6"/>
      <c r="N47" s="5"/>
    </row>
    <row r="48" spans="1:14" ht="45" customHeight="1" x14ac:dyDescent="0.3">
      <c r="A48" s="6">
        <v>1670</v>
      </c>
      <c r="B48" s="6" t="s">
        <v>13</v>
      </c>
      <c r="C48" s="6">
        <v>167002</v>
      </c>
      <c r="D48" s="6" t="s">
        <v>14</v>
      </c>
      <c r="E48" s="6" t="s">
        <v>15</v>
      </c>
      <c r="F48" s="6" t="s">
        <v>380</v>
      </c>
      <c r="G48" s="6" t="s">
        <v>17</v>
      </c>
      <c r="H48" s="7">
        <v>62</v>
      </c>
      <c r="I48" s="8" t="s">
        <v>239</v>
      </c>
      <c r="J48" s="80"/>
      <c r="K48" s="83"/>
      <c r="L48" s="83"/>
      <c r="M48" s="6"/>
      <c r="N48" s="5"/>
    </row>
    <row r="49" spans="1:14" ht="45" customHeight="1" x14ac:dyDescent="0.3">
      <c r="A49" s="6">
        <v>1670</v>
      </c>
      <c r="B49" s="6" t="s">
        <v>13</v>
      </c>
      <c r="C49" s="6">
        <v>167002</v>
      </c>
      <c r="D49" s="6" t="s">
        <v>14</v>
      </c>
      <c r="E49" s="6" t="s">
        <v>15</v>
      </c>
      <c r="F49" s="6" t="s">
        <v>380</v>
      </c>
      <c r="G49" s="6" t="s">
        <v>17</v>
      </c>
      <c r="H49" s="7">
        <v>63</v>
      </c>
      <c r="I49" s="8" t="s">
        <v>414</v>
      </c>
      <c r="J49" s="81"/>
      <c r="K49" s="84"/>
      <c r="L49" s="84"/>
      <c r="M49" s="6"/>
      <c r="N49" s="5"/>
    </row>
    <row r="50" spans="1:14" ht="45" customHeight="1" x14ac:dyDescent="0.3">
      <c r="A50" s="6">
        <v>1670</v>
      </c>
      <c r="B50" s="6" t="s">
        <v>13</v>
      </c>
      <c r="C50" s="6">
        <v>167002</v>
      </c>
      <c r="D50" s="6" t="s">
        <v>14</v>
      </c>
      <c r="E50" s="6" t="s">
        <v>15</v>
      </c>
      <c r="F50" s="6" t="s">
        <v>380</v>
      </c>
      <c r="G50" s="6" t="s">
        <v>17</v>
      </c>
      <c r="H50" s="7">
        <v>64</v>
      </c>
      <c r="I50" s="8" t="s">
        <v>415</v>
      </c>
      <c r="J50" s="79">
        <v>1</v>
      </c>
      <c r="K50" s="82">
        <v>1200000</v>
      </c>
      <c r="L50" s="82">
        <f t="shared" si="2"/>
        <v>1200000</v>
      </c>
      <c r="M50" s="6"/>
      <c r="N50" s="5"/>
    </row>
    <row r="51" spans="1:14" ht="45" customHeight="1" x14ac:dyDescent="0.3">
      <c r="A51" s="6">
        <v>1670</v>
      </c>
      <c r="B51" s="6" t="s">
        <v>13</v>
      </c>
      <c r="C51" s="6">
        <v>167002</v>
      </c>
      <c r="D51" s="6" t="s">
        <v>14</v>
      </c>
      <c r="E51" s="6" t="s">
        <v>15</v>
      </c>
      <c r="F51" s="6" t="s">
        <v>380</v>
      </c>
      <c r="G51" s="6" t="s">
        <v>17</v>
      </c>
      <c r="H51" s="7">
        <v>65</v>
      </c>
      <c r="I51" s="8" t="s">
        <v>416</v>
      </c>
      <c r="J51" s="80"/>
      <c r="K51" s="83"/>
      <c r="L51" s="83"/>
      <c r="M51" s="6"/>
      <c r="N51" s="5"/>
    </row>
    <row r="52" spans="1:14" ht="45" customHeight="1" x14ac:dyDescent="0.3">
      <c r="A52" s="6">
        <v>1670</v>
      </c>
      <c r="B52" s="6" t="s">
        <v>13</v>
      </c>
      <c r="C52" s="6">
        <v>167002</v>
      </c>
      <c r="D52" s="6" t="s">
        <v>14</v>
      </c>
      <c r="E52" s="6" t="s">
        <v>15</v>
      </c>
      <c r="F52" s="6" t="s">
        <v>380</v>
      </c>
      <c r="G52" s="6" t="s">
        <v>17</v>
      </c>
      <c r="H52" s="7">
        <v>66</v>
      </c>
      <c r="I52" s="8" t="s">
        <v>239</v>
      </c>
      <c r="J52" s="80"/>
      <c r="K52" s="83"/>
      <c r="L52" s="83"/>
      <c r="M52" s="6"/>
      <c r="N52" s="5"/>
    </row>
    <row r="53" spans="1:14" ht="45" customHeight="1" x14ac:dyDescent="0.3">
      <c r="A53" s="6">
        <v>1670</v>
      </c>
      <c r="B53" s="6" t="s">
        <v>13</v>
      </c>
      <c r="C53" s="6">
        <v>167002</v>
      </c>
      <c r="D53" s="6" t="s">
        <v>14</v>
      </c>
      <c r="E53" s="6" t="s">
        <v>15</v>
      </c>
      <c r="F53" s="6" t="s">
        <v>380</v>
      </c>
      <c r="G53" s="6" t="s">
        <v>17</v>
      </c>
      <c r="H53" s="7">
        <v>67</v>
      </c>
      <c r="I53" s="8" t="s">
        <v>393</v>
      </c>
      <c r="J53" s="81"/>
      <c r="K53" s="84"/>
      <c r="L53" s="84"/>
      <c r="M53" s="6"/>
      <c r="N53" s="5"/>
    </row>
    <row r="54" spans="1:14" ht="45" customHeight="1" x14ac:dyDescent="0.3">
      <c r="A54" s="6">
        <v>1670</v>
      </c>
      <c r="B54" s="6" t="s">
        <v>13</v>
      </c>
      <c r="C54" s="6">
        <v>167002</v>
      </c>
      <c r="D54" s="6" t="s">
        <v>14</v>
      </c>
      <c r="E54" s="6" t="s">
        <v>15</v>
      </c>
      <c r="F54" s="6" t="s">
        <v>380</v>
      </c>
      <c r="G54" s="6" t="s">
        <v>17</v>
      </c>
      <c r="H54" s="7">
        <v>68</v>
      </c>
      <c r="I54" s="8" t="s">
        <v>417</v>
      </c>
      <c r="J54" s="79">
        <v>1</v>
      </c>
      <c r="K54" s="82">
        <v>1200000</v>
      </c>
      <c r="L54" s="82">
        <f t="shared" si="2"/>
        <v>1200000</v>
      </c>
      <c r="M54" s="6"/>
      <c r="N54" s="5"/>
    </row>
    <row r="55" spans="1:14" ht="45" customHeight="1" x14ac:dyDescent="0.3">
      <c r="A55" s="6">
        <v>1670</v>
      </c>
      <c r="B55" s="6" t="s">
        <v>13</v>
      </c>
      <c r="C55" s="6">
        <v>167002</v>
      </c>
      <c r="D55" s="6" t="s">
        <v>14</v>
      </c>
      <c r="E55" s="6" t="s">
        <v>15</v>
      </c>
      <c r="F55" s="6" t="s">
        <v>380</v>
      </c>
      <c r="G55" s="6" t="s">
        <v>17</v>
      </c>
      <c r="H55" s="7">
        <v>69</v>
      </c>
      <c r="I55" s="8" t="s">
        <v>418</v>
      </c>
      <c r="J55" s="80"/>
      <c r="K55" s="83"/>
      <c r="L55" s="83"/>
      <c r="M55" s="6"/>
      <c r="N55" s="5"/>
    </row>
    <row r="56" spans="1:14" ht="45" customHeight="1" x14ac:dyDescent="0.3">
      <c r="A56" s="6">
        <v>1670</v>
      </c>
      <c r="B56" s="6" t="s">
        <v>13</v>
      </c>
      <c r="C56" s="6">
        <v>167002</v>
      </c>
      <c r="D56" s="6" t="s">
        <v>14</v>
      </c>
      <c r="E56" s="6" t="s">
        <v>15</v>
      </c>
      <c r="F56" s="6" t="s">
        <v>380</v>
      </c>
      <c r="G56" s="6" t="s">
        <v>17</v>
      </c>
      <c r="H56" s="7">
        <v>70</v>
      </c>
      <c r="I56" s="8" t="s">
        <v>239</v>
      </c>
      <c r="J56" s="80"/>
      <c r="K56" s="83"/>
      <c r="L56" s="83"/>
      <c r="M56" s="6"/>
      <c r="N56" s="5"/>
    </row>
    <row r="57" spans="1:14" ht="45" customHeight="1" x14ac:dyDescent="0.3">
      <c r="A57" s="6">
        <v>1670</v>
      </c>
      <c r="B57" s="6" t="s">
        <v>13</v>
      </c>
      <c r="C57" s="6">
        <v>167002</v>
      </c>
      <c r="D57" s="6" t="s">
        <v>14</v>
      </c>
      <c r="E57" s="6" t="s">
        <v>15</v>
      </c>
      <c r="F57" s="6" t="s">
        <v>380</v>
      </c>
      <c r="G57" s="6" t="s">
        <v>17</v>
      </c>
      <c r="H57" s="7">
        <v>71</v>
      </c>
      <c r="I57" s="8" t="s">
        <v>99</v>
      </c>
      <c r="J57" s="81"/>
      <c r="K57" s="84"/>
      <c r="L57" s="84"/>
      <c r="M57" s="6"/>
      <c r="N57" s="5"/>
    </row>
    <row r="58" spans="1:14" ht="45" customHeight="1" x14ac:dyDescent="0.3">
      <c r="A58" s="6">
        <v>1670</v>
      </c>
      <c r="B58" s="6" t="s">
        <v>13</v>
      </c>
      <c r="C58" s="6">
        <v>167002</v>
      </c>
      <c r="D58" s="6" t="s">
        <v>14</v>
      </c>
      <c r="E58" s="6" t="s">
        <v>15</v>
      </c>
      <c r="F58" s="6" t="s">
        <v>380</v>
      </c>
      <c r="G58" s="6" t="s">
        <v>17</v>
      </c>
      <c r="H58" s="7">
        <v>72</v>
      </c>
      <c r="I58" s="8" t="s">
        <v>419</v>
      </c>
      <c r="J58" s="79">
        <v>1</v>
      </c>
      <c r="K58" s="82">
        <v>1200000</v>
      </c>
      <c r="L58" s="82">
        <f t="shared" si="2"/>
        <v>1200000</v>
      </c>
      <c r="M58" s="6"/>
      <c r="N58" s="5"/>
    </row>
    <row r="59" spans="1:14" ht="45" customHeight="1" x14ac:dyDescent="0.3">
      <c r="A59" s="6">
        <v>1670</v>
      </c>
      <c r="B59" s="6" t="s">
        <v>13</v>
      </c>
      <c r="C59" s="6">
        <v>167002</v>
      </c>
      <c r="D59" s="6" t="s">
        <v>14</v>
      </c>
      <c r="E59" s="6" t="s">
        <v>15</v>
      </c>
      <c r="F59" s="6" t="s">
        <v>380</v>
      </c>
      <c r="G59" s="6" t="s">
        <v>17</v>
      </c>
      <c r="H59" s="7">
        <v>73</v>
      </c>
      <c r="I59" s="8" t="s">
        <v>420</v>
      </c>
      <c r="J59" s="80"/>
      <c r="K59" s="83"/>
      <c r="L59" s="83"/>
      <c r="M59" s="6"/>
      <c r="N59" s="5"/>
    </row>
    <row r="60" spans="1:14" ht="45" customHeight="1" x14ac:dyDescent="0.3">
      <c r="A60" s="6">
        <v>1670</v>
      </c>
      <c r="B60" s="6" t="s">
        <v>13</v>
      </c>
      <c r="C60" s="6">
        <v>167002</v>
      </c>
      <c r="D60" s="6" t="s">
        <v>14</v>
      </c>
      <c r="E60" s="6" t="s">
        <v>15</v>
      </c>
      <c r="F60" s="6" t="s">
        <v>380</v>
      </c>
      <c r="G60" s="6" t="s">
        <v>17</v>
      </c>
      <c r="H60" s="7">
        <v>74</v>
      </c>
      <c r="I60" s="8" t="s">
        <v>239</v>
      </c>
      <c r="J60" s="80"/>
      <c r="K60" s="83"/>
      <c r="L60" s="83"/>
      <c r="M60" s="6"/>
      <c r="N60" s="5"/>
    </row>
    <row r="61" spans="1:14" ht="45" customHeight="1" x14ac:dyDescent="0.3">
      <c r="A61" s="6">
        <v>1670</v>
      </c>
      <c r="B61" s="6" t="s">
        <v>13</v>
      </c>
      <c r="C61" s="6">
        <v>167002</v>
      </c>
      <c r="D61" s="6" t="s">
        <v>14</v>
      </c>
      <c r="E61" s="6" t="s">
        <v>15</v>
      </c>
      <c r="F61" s="6" t="s">
        <v>380</v>
      </c>
      <c r="G61" s="6" t="s">
        <v>17</v>
      </c>
      <c r="H61" s="7">
        <v>75</v>
      </c>
      <c r="I61" s="8" t="s">
        <v>421</v>
      </c>
      <c r="J61" s="81"/>
      <c r="K61" s="84"/>
      <c r="L61" s="84"/>
      <c r="M61" s="6"/>
      <c r="N61" s="5"/>
    </row>
    <row r="62" spans="1:14" ht="45" customHeight="1" x14ac:dyDescent="0.3">
      <c r="A62" s="6">
        <v>1670</v>
      </c>
      <c r="B62" s="6" t="s">
        <v>13</v>
      </c>
      <c r="C62" s="6">
        <v>167002</v>
      </c>
      <c r="D62" s="6" t="s">
        <v>14</v>
      </c>
      <c r="E62" s="6" t="s">
        <v>15</v>
      </c>
      <c r="F62" s="6" t="s">
        <v>380</v>
      </c>
      <c r="G62" s="6" t="s">
        <v>17</v>
      </c>
      <c r="H62" s="7">
        <v>76</v>
      </c>
      <c r="I62" s="8" t="s">
        <v>422</v>
      </c>
      <c r="J62" s="79">
        <v>1</v>
      </c>
      <c r="K62" s="82">
        <v>1200000</v>
      </c>
      <c r="L62" s="82">
        <f t="shared" si="2"/>
        <v>1200000</v>
      </c>
      <c r="M62" s="6"/>
      <c r="N62" s="5"/>
    </row>
    <row r="63" spans="1:14" ht="45" customHeight="1" x14ac:dyDescent="0.3">
      <c r="A63" s="6">
        <v>1670</v>
      </c>
      <c r="B63" s="6" t="s">
        <v>13</v>
      </c>
      <c r="C63" s="6">
        <v>167002</v>
      </c>
      <c r="D63" s="6" t="s">
        <v>14</v>
      </c>
      <c r="E63" s="6" t="s">
        <v>15</v>
      </c>
      <c r="F63" s="6" t="s">
        <v>380</v>
      </c>
      <c r="G63" s="6" t="s">
        <v>17</v>
      </c>
      <c r="H63" s="7">
        <v>77</v>
      </c>
      <c r="I63" s="8" t="s">
        <v>423</v>
      </c>
      <c r="J63" s="80"/>
      <c r="K63" s="83"/>
      <c r="L63" s="83"/>
      <c r="M63" s="6"/>
      <c r="N63" s="5"/>
    </row>
    <row r="64" spans="1:14" ht="45" customHeight="1" x14ac:dyDescent="0.3">
      <c r="A64" s="6">
        <v>1670</v>
      </c>
      <c r="B64" s="6" t="s">
        <v>13</v>
      </c>
      <c r="C64" s="6">
        <v>167002</v>
      </c>
      <c r="D64" s="6" t="s">
        <v>14</v>
      </c>
      <c r="E64" s="6" t="s">
        <v>15</v>
      </c>
      <c r="F64" s="6" t="s">
        <v>380</v>
      </c>
      <c r="G64" s="6" t="s">
        <v>17</v>
      </c>
      <c r="H64" s="7">
        <v>78</v>
      </c>
      <c r="I64" s="8" t="s">
        <v>424</v>
      </c>
      <c r="J64" s="80"/>
      <c r="K64" s="83"/>
      <c r="L64" s="83"/>
      <c r="M64" s="6"/>
      <c r="N64" s="5"/>
    </row>
    <row r="65" spans="1:14" ht="45" customHeight="1" x14ac:dyDescent="0.3">
      <c r="A65" s="6">
        <v>1670</v>
      </c>
      <c r="B65" s="6" t="s">
        <v>13</v>
      </c>
      <c r="C65" s="6">
        <v>167002</v>
      </c>
      <c r="D65" s="6" t="s">
        <v>14</v>
      </c>
      <c r="E65" s="6" t="s">
        <v>15</v>
      </c>
      <c r="F65" s="6" t="s">
        <v>380</v>
      </c>
      <c r="G65" s="6" t="s">
        <v>17</v>
      </c>
      <c r="H65" s="7">
        <v>79</v>
      </c>
      <c r="I65" s="8" t="s">
        <v>425</v>
      </c>
      <c r="J65" s="81"/>
      <c r="K65" s="84"/>
      <c r="L65" s="84"/>
      <c r="M65" s="6"/>
      <c r="N65" s="5"/>
    </row>
    <row r="66" spans="1:14" ht="45" customHeight="1" x14ac:dyDescent="0.3">
      <c r="A66" s="6">
        <v>1670</v>
      </c>
      <c r="B66" s="6" t="s">
        <v>13</v>
      </c>
      <c r="C66" s="6">
        <v>167002</v>
      </c>
      <c r="D66" s="6" t="s">
        <v>14</v>
      </c>
      <c r="E66" s="6" t="s">
        <v>15</v>
      </c>
      <c r="F66" s="6" t="s">
        <v>380</v>
      </c>
      <c r="G66" s="6" t="s">
        <v>17</v>
      </c>
      <c r="H66" s="7">
        <v>80</v>
      </c>
      <c r="I66" s="8" t="s">
        <v>426</v>
      </c>
      <c r="J66" s="79">
        <v>1</v>
      </c>
      <c r="K66" s="82">
        <v>1200000</v>
      </c>
      <c r="L66" s="82">
        <f t="shared" si="2"/>
        <v>1200000</v>
      </c>
      <c r="M66" s="6"/>
      <c r="N66" s="5"/>
    </row>
    <row r="67" spans="1:14" ht="45" customHeight="1" x14ac:dyDescent="0.3">
      <c r="A67" s="6">
        <v>1670</v>
      </c>
      <c r="B67" s="6" t="s">
        <v>13</v>
      </c>
      <c r="C67" s="6">
        <v>167002</v>
      </c>
      <c r="D67" s="6" t="s">
        <v>14</v>
      </c>
      <c r="E67" s="6" t="s">
        <v>15</v>
      </c>
      <c r="F67" s="6" t="s">
        <v>380</v>
      </c>
      <c r="G67" s="6" t="s">
        <v>17</v>
      </c>
      <c r="H67" s="7">
        <v>81</v>
      </c>
      <c r="I67" s="8" t="s">
        <v>279</v>
      </c>
      <c r="J67" s="80"/>
      <c r="K67" s="83"/>
      <c r="L67" s="83"/>
      <c r="M67" s="6"/>
      <c r="N67" s="5"/>
    </row>
    <row r="68" spans="1:14" ht="45" customHeight="1" x14ac:dyDescent="0.3">
      <c r="A68" s="6">
        <v>1670</v>
      </c>
      <c r="B68" s="6" t="s">
        <v>13</v>
      </c>
      <c r="C68" s="6">
        <v>167002</v>
      </c>
      <c r="D68" s="6" t="s">
        <v>14</v>
      </c>
      <c r="E68" s="6" t="s">
        <v>15</v>
      </c>
      <c r="F68" s="6" t="s">
        <v>380</v>
      </c>
      <c r="G68" s="6" t="s">
        <v>17</v>
      </c>
      <c r="H68" s="7">
        <v>82</v>
      </c>
      <c r="I68" s="8" t="s">
        <v>343</v>
      </c>
      <c r="J68" s="80"/>
      <c r="K68" s="83"/>
      <c r="L68" s="83"/>
      <c r="M68" s="6"/>
      <c r="N68" s="5"/>
    </row>
    <row r="69" spans="1:14" ht="45" customHeight="1" x14ac:dyDescent="0.3">
      <c r="A69" s="6">
        <v>1670</v>
      </c>
      <c r="B69" s="6" t="s">
        <v>13</v>
      </c>
      <c r="C69" s="6">
        <v>167002</v>
      </c>
      <c r="D69" s="6" t="s">
        <v>14</v>
      </c>
      <c r="E69" s="6" t="s">
        <v>15</v>
      </c>
      <c r="F69" s="6" t="s">
        <v>380</v>
      </c>
      <c r="G69" s="6" t="s">
        <v>17</v>
      </c>
      <c r="H69" s="7">
        <v>83</v>
      </c>
      <c r="I69" s="8" t="s">
        <v>427</v>
      </c>
      <c r="J69" s="81"/>
      <c r="K69" s="84"/>
      <c r="L69" s="84"/>
      <c r="M69" s="6"/>
      <c r="N69" s="5"/>
    </row>
    <row r="70" spans="1:14" ht="45" customHeight="1" x14ac:dyDescent="0.3">
      <c r="A70" s="6">
        <v>1670</v>
      </c>
      <c r="B70" s="6" t="s">
        <v>13</v>
      </c>
      <c r="C70" s="6">
        <v>167002</v>
      </c>
      <c r="D70" s="6" t="s">
        <v>14</v>
      </c>
      <c r="E70" s="6" t="s">
        <v>15</v>
      </c>
      <c r="F70" s="6" t="s">
        <v>380</v>
      </c>
      <c r="G70" s="6" t="s">
        <v>17</v>
      </c>
      <c r="H70" s="7">
        <v>84</v>
      </c>
      <c r="I70" s="8" t="s">
        <v>428</v>
      </c>
      <c r="J70" s="79">
        <v>1</v>
      </c>
      <c r="K70" s="82">
        <v>1200000</v>
      </c>
      <c r="L70" s="82">
        <f t="shared" si="2"/>
        <v>1200000</v>
      </c>
      <c r="M70" s="6"/>
      <c r="N70" s="5"/>
    </row>
    <row r="71" spans="1:14" ht="45" customHeight="1" x14ac:dyDescent="0.3">
      <c r="A71" s="6">
        <v>1670</v>
      </c>
      <c r="B71" s="6" t="s">
        <v>13</v>
      </c>
      <c r="C71" s="6">
        <v>167002</v>
      </c>
      <c r="D71" s="6" t="s">
        <v>14</v>
      </c>
      <c r="E71" s="6" t="s">
        <v>15</v>
      </c>
      <c r="F71" s="6" t="s">
        <v>380</v>
      </c>
      <c r="G71" s="6" t="s">
        <v>17</v>
      </c>
      <c r="H71" s="7">
        <v>85</v>
      </c>
      <c r="I71" s="8" t="s">
        <v>429</v>
      </c>
      <c r="J71" s="80"/>
      <c r="K71" s="83"/>
      <c r="L71" s="83"/>
      <c r="M71" s="6"/>
      <c r="N71" s="5"/>
    </row>
    <row r="72" spans="1:14" ht="45" customHeight="1" x14ac:dyDescent="0.3">
      <c r="A72" s="6">
        <v>1670</v>
      </c>
      <c r="B72" s="6" t="s">
        <v>13</v>
      </c>
      <c r="C72" s="6">
        <v>167002</v>
      </c>
      <c r="D72" s="6" t="s">
        <v>14</v>
      </c>
      <c r="E72" s="6" t="s">
        <v>15</v>
      </c>
      <c r="F72" s="6" t="s">
        <v>380</v>
      </c>
      <c r="G72" s="6" t="s">
        <v>17</v>
      </c>
      <c r="H72" s="7">
        <v>86</v>
      </c>
      <c r="I72" s="8" t="s">
        <v>239</v>
      </c>
      <c r="J72" s="80"/>
      <c r="K72" s="83"/>
      <c r="L72" s="83"/>
      <c r="M72" s="6"/>
      <c r="N72" s="5"/>
    </row>
    <row r="73" spans="1:14" ht="45" customHeight="1" x14ac:dyDescent="0.3">
      <c r="A73" s="6">
        <v>1670</v>
      </c>
      <c r="B73" s="6" t="s">
        <v>13</v>
      </c>
      <c r="C73" s="6">
        <v>167002</v>
      </c>
      <c r="D73" s="6" t="s">
        <v>14</v>
      </c>
      <c r="E73" s="6" t="s">
        <v>15</v>
      </c>
      <c r="F73" s="6" t="s">
        <v>380</v>
      </c>
      <c r="G73" s="6" t="s">
        <v>17</v>
      </c>
      <c r="H73" s="7">
        <v>87</v>
      </c>
      <c r="I73" s="8" t="s">
        <v>393</v>
      </c>
      <c r="J73" s="81"/>
      <c r="K73" s="84"/>
      <c r="L73" s="84"/>
      <c r="M73" s="6"/>
      <c r="N73" s="5"/>
    </row>
    <row r="74" spans="1:14" ht="45" customHeight="1" x14ac:dyDescent="0.3">
      <c r="A74" s="6">
        <v>1670</v>
      </c>
      <c r="B74" s="6" t="s">
        <v>13</v>
      </c>
      <c r="C74" s="6">
        <v>167002</v>
      </c>
      <c r="D74" s="6" t="s">
        <v>14</v>
      </c>
      <c r="E74" s="6" t="s">
        <v>15</v>
      </c>
      <c r="F74" s="6" t="s">
        <v>380</v>
      </c>
      <c r="G74" s="6" t="s">
        <v>17</v>
      </c>
      <c r="H74" s="7">
        <v>88</v>
      </c>
      <c r="I74" s="8" t="s">
        <v>430</v>
      </c>
      <c r="J74" s="79">
        <v>1</v>
      </c>
      <c r="K74" s="82">
        <v>500000</v>
      </c>
      <c r="L74" s="82">
        <f t="shared" si="2"/>
        <v>500000</v>
      </c>
      <c r="M74" s="6"/>
      <c r="N74" s="5"/>
    </row>
    <row r="75" spans="1:14" ht="45" customHeight="1" x14ac:dyDescent="0.3">
      <c r="A75" s="6">
        <v>1670</v>
      </c>
      <c r="B75" s="6" t="s">
        <v>13</v>
      </c>
      <c r="C75" s="6">
        <v>167002</v>
      </c>
      <c r="D75" s="6" t="s">
        <v>14</v>
      </c>
      <c r="E75" s="6" t="s">
        <v>15</v>
      </c>
      <c r="F75" s="6" t="s">
        <v>380</v>
      </c>
      <c r="G75" s="6" t="s">
        <v>17</v>
      </c>
      <c r="H75" s="7">
        <v>89</v>
      </c>
      <c r="I75" s="8" t="s">
        <v>431</v>
      </c>
      <c r="J75" s="81"/>
      <c r="K75" s="84"/>
      <c r="L75" s="84"/>
      <c r="M75" s="6"/>
      <c r="N75" s="5"/>
    </row>
    <row r="76" spans="1:14" ht="45" customHeight="1" x14ac:dyDescent="0.3">
      <c r="A76" s="6">
        <v>1670</v>
      </c>
      <c r="B76" s="6" t="s">
        <v>13</v>
      </c>
      <c r="C76" s="6">
        <v>167002</v>
      </c>
      <c r="D76" s="6" t="s">
        <v>14</v>
      </c>
      <c r="E76" s="6" t="s">
        <v>15</v>
      </c>
      <c r="F76" s="6" t="s">
        <v>380</v>
      </c>
      <c r="G76" s="6" t="s">
        <v>17</v>
      </c>
      <c r="H76" s="7">
        <v>90</v>
      </c>
      <c r="I76" s="8" t="s">
        <v>432</v>
      </c>
      <c r="J76" s="79">
        <v>1</v>
      </c>
      <c r="K76" s="82">
        <v>500000</v>
      </c>
      <c r="L76" s="82">
        <f t="shared" si="2"/>
        <v>500000</v>
      </c>
      <c r="M76" s="6"/>
      <c r="N76" s="5"/>
    </row>
    <row r="77" spans="1:14" ht="45" customHeight="1" x14ac:dyDescent="0.3">
      <c r="A77" s="6">
        <v>1670</v>
      </c>
      <c r="B77" s="6" t="s">
        <v>13</v>
      </c>
      <c r="C77" s="6">
        <v>167002</v>
      </c>
      <c r="D77" s="6" t="s">
        <v>14</v>
      </c>
      <c r="E77" s="6" t="s">
        <v>15</v>
      </c>
      <c r="F77" s="6" t="s">
        <v>380</v>
      </c>
      <c r="G77" s="6" t="s">
        <v>17</v>
      </c>
      <c r="H77" s="7">
        <v>91</v>
      </c>
      <c r="I77" s="8" t="s">
        <v>433</v>
      </c>
      <c r="J77" s="81"/>
      <c r="K77" s="84"/>
      <c r="L77" s="84"/>
      <c r="M77" s="6"/>
      <c r="N77" s="5"/>
    </row>
    <row r="78" spans="1:14" ht="45" customHeight="1" x14ac:dyDescent="0.3">
      <c r="A78" s="6">
        <v>1670</v>
      </c>
      <c r="B78" s="6" t="s">
        <v>13</v>
      </c>
      <c r="C78" s="6">
        <v>167002</v>
      </c>
      <c r="D78" s="6" t="s">
        <v>14</v>
      </c>
      <c r="E78" s="6" t="s">
        <v>15</v>
      </c>
      <c r="F78" s="6" t="s">
        <v>380</v>
      </c>
      <c r="G78" s="6" t="s">
        <v>17</v>
      </c>
      <c r="H78" s="7">
        <v>92</v>
      </c>
      <c r="I78" s="8" t="s">
        <v>434</v>
      </c>
      <c r="J78" s="79">
        <v>1</v>
      </c>
      <c r="K78" s="82">
        <v>500000</v>
      </c>
      <c r="L78" s="82">
        <f t="shared" si="2"/>
        <v>500000</v>
      </c>
      <c r="M78" s="6"/>
      <c r="N78" s="5"/>
    </row>
    <row r="79" spans="1:14" ht="45" customHeight="1" x14ac:dyDescent="0.3">
      <c r="A79" s="6">
        <v>1670</v>
      </c>
      <c r="B79" s="6" t="s">
        <v>13</v>
      </c>
      <c r="C79" s="6">
        <v>167002</v>
      </c>
      <c r="D79" s="6" t="s">
        <v>14</v>
      </c>
      <c r="E79" s="6" t="s">
        <v>15</v>
      </c>
      <c r="F79" s="6" t="s">
        <v>380</v>
      </c>
      <c r="G79" s="6" t="s">
        <v>17</v>
      </c>
      <c r="H79" s="7">
        <v>93</v>
      </c>
      <c r="I79" s="8" t="s">
        <v>435</v>
      </c>
      <c r="J79" s="81"/>
      <c r="K79" s="84"/>
      <c r="L79" s="84"/>
      <c r="M79" s="6"/>
      <c r="N79" s="5"/>
    </row>
    <row r="80" spans="1:14" ht="45" customHeight="1" x14ac:dyDescent="0.3">
      <c r="A80" s="6">
        <v>1670</v>
      </c>
      <c r="B80" s="6" t="s">
        <v>13</v>
      </c>
      <c r="C80" s="6">
        <v>167002</v>
      </c>
      <c r="D80" s="6" t="s">
        <v>14</v>
      </c>
      <c r="E80" s="6" t="s">
        <v>15</v>
      </c>
      <c r="F80" s="6" t="s">
        <v>380</v>
      </c>
      <c r="G80" s="6" t="s">
        <v>17</v>
      </c>
      <c r="H80" s="7">
        <v>94</v>
      </c>
      <c r="I80" s="8" t="s">
        <v>436</v>
      </c>
      <c r="J80" s="79">
        <v>1</v>
      </c>
      <c r="K80" s="82">
        <v>500000</v>
      </c>
      <c r="L80" s="82">
        <f t="shared" si="2"/>
        <v>500000</v>
      </c>
      <c r="M80" s="6"/>
      <c r="N80" s="5"/>
    </row>
    <row r="81" spans="1:14" ht="45" customHeight="1" x14ac:dyDescent="0.3">
      <c r="A81" s="6">
        <v>1670</v>
      </c>
      <c r="B81" s="6" t="s">
        <v>13</v>
      </c>
      <c r="C81" s="6">
        <v>167002</v>
      </c>
      <c r="D81" s="6" t="s">
        <v>14</v>
      </c>
      <c r="E81" s="6" t="s">
        <v>15</v>
      </c>
      <c r="F81" s="6" t="s">
        <v>380</v>
      </c>
      <c r="G81" s="6" t="s">
        <v>17</v>
      </c>
      <c r="H81" s="7">
        <v>95</v>
      </c>
      <c r="I81" s="8" t="s">
        <v>437</v>
      </c>
      <c r="J81" s="81"/>
      <c r="K81" s="84"/>
      <c r="L81" s="84"/>
      <c r="M81" s="6"/>
      <c r="N81" s="5"/>
    </row>
    <row r="82" spans="1:14" ht="45" customHeight="1" x14ac:dyDescent="0.3">
      <c r="A82" s="6">
        <v>1670</v>
      </c>
      <c r="B82" s="6" t="s">
        <v>13</v>
      </c>
      <c r="C82" s="6">
        <v>167002</v>
      </c>
      <c r="D82" s="6" t="s">
        <v>14</v>
      </c>
      <c r="E82" s="6" t="s">
        <v>15</v>
      </c>
      <c r="F82" s="6" t="s">
        <v>380</v>
      </c>
      <c r="G82" s="6" t="s">
        <v>17</v>
      </c>
      <c r="H82" s="7">
        <v>96</v>
      </c>
      <c r="I82" s="8" t="s">
        <v>438</v>
      </c>
      <c r="J82" s="6">
        <v>1</v>
      </c>
      <c r="K82" s="11">
        <v>500000</v>
      </c>
      <c r="L82" s="11">
        <f t="shared" si="2"/>
        <v>500000</v>
      </c>
      <c r="M82" s="6"/>
      <c r="N82" s="5"/>
    </row>
    <row r="83" spans="1:14" ht="45" customHeight="1" x14ac:dyDescent="0.3">
      <c r="A83" s="6">
        <v>1670</v>
      </c>
      <c r="B83" s="6" t="s">
        <v>13</v>
      </c>
      <c r="C83" s="6">
        <v>167002</v>
      </c>
      <c r="D83" s="6" t="s">
        <v>14</v>
      </c>
      <c r="E83" s="6" t="s">
        <v>15</v>
      </c>
      <c r="F83" s="6" t="s">
        <v>380</v>
      </c>
      <c r="G83" s="6" t="s">
        <v>17</v>
      </c>
      <c r="H83" s="7">
        <v>97</v>
      </c>
      <c r="I83" s="8" t="s">
        <v>439</v>
      </c>
      <c r="J83" s="79">
        <v>1</v>
      </c>
      <c r="K83" s="82">
        <v>1333994</v>
      </c>
      <c r="L83" s="82">
        <f t="shared" si="2"/>
        <v>1333994</v>
      </c>
      <c r="M83" s="6"/>
      <c r="N83" s="5"/>
    </row>
    <row r="84" spans="1:14" ht="45" customHeight="1" x14ac:dyDescent="0.3">
      <c r="A84" s="6">
        <v>1670</v>
      </c>
      <c r="B84" s="6" t="s">
        <v>13</v>
      </c>
      <c r="C84" s="6">
        <v>167002</v>
      </c>
      <c r="D84" s="6" t="s">
        <v>14</v>
      </c>
      <c r="E84" s="6" t="s">
        <v>15</v>
      </c>
      <c r="F84" s="6" t="s">
        <v>380</v>
      </c>
      <c r="G84" s="6" t="s">
        <v>17</v>
      </c>
      <c r="H84" s="7">
        <v>98</v>
      </c>
      <c r="I84" s="8" t="s">
        <v>440</v>
      </c>
      <c r="J84" s="81"/>
      <c r="K84" s="84"/>
      <c r="L84" s="84"/>
      <c r="M84" s="6"/>
      <c r="N84" s="5"/>
    </row>
    <row r="85" spans="1:14" ht="45" customHeight="1" x14ac:dyDescent="0.3">
      <c r="A85" s="6">
        <v>1670</v>
      </c>
      <c r="B85" s="6" t="s">
        <v>13</v>
      </c>
      <c r="C85" s="6">
        <v>167002</v>
      </c>
      <c r="D85" s="6" t="s">
        <v>14</v>
      </c>
      <c r="E85" s="6" t="s">
        <v>15</v>
      </c>
      <c r="F85" s="6" t="s">
        <v>380</v>
      </c>
      <c r="G85" s="6" t="s">
        <v>17</v>
      </c>
      <c r="H85" s="7">
        <v>99</v>
      </c>
      <c r="I85" s="8" t="s">
        <v>441</v>
      </c>
      <c r="J85" s="79">
        <v>1</v>
      </c>
      <c r="K85" s="82">
        <v>1333994</v>
      </c>
      <c r="L85" s="82">
        <f t="shared" si="2"/>
        <v>1333994</v>
      </c>
      <c r="M85" s="6"/>
      <c r="N85" s="5"/>
    </row>
    <row r="86" spans="1:14" ht="45" customHeight="1" x14ac:dyDescent="0.3">
      <c r="A86" s="6">
        <v>1670</v>
      </c>
      <c r="B86" s="6" t="s">
        <v>13</v>
      </c>
      <c r="C86" s="6">
        <v>167002</v>
      </c>
      <c r="D86" s="6" t="s">
        <v>14</v>
      </c>
      <c r="E86" s="6" t="s">
        <v>15</v>
      </c>
      <c r="F86" s="6" t="s">
        <v>380</v>
      </c>
      <c r="G86" s="6" t="s">
        <v>17</v>
      </c>
      <c r="H86" s="7">
        <v>100</v>
      </c>
      <c r="I86" s="8" t="s">
        <v>442</v>
      </c>
      <c r="J86" s="81"/>
      <c r="K86" s="84"/>
      <c r="L86" s="84"/>
      <c r="M86" s="6"/>
      <c r="N86" s="5"/>
    </row>
    <row r="87" spans="1:14" ht="45" customHeight="1" x14ac:dyDescent="0.3">
      <c r="A87" s="6">
        <v>1670</v>
      </c>
      <c r="B87" s="6" t="s">
        <v>13</v>
      </c>
      <c r="C87" s="6">
        <v>167002</v>
      </c>
      <c r="D87" s="6" t="s">
        <v>14</v>
      </c>
      <c r="E87" s="6" t="s">
        <v>15</v>
      </c>
      <c r="F87" s="6" t="s">
        <v>380</v>
      </c>
      <c r="G87" s="6" t="s">
        <v>17</v>
      </c>
      <c r="H87" s="7">
        <v>101</v>
      </c>
      <c r="I87" s="8" t="s">
        <v>443</v>
      </c>
      <c r="J87" s="79">
        <v>1</v>
      </c>
      <c r="K87" s="82">
        <v>1333994</v>
      </c>
      <c r="L87" s="82">
        <f t="shared" ref="L87:L116" si="3">J87*K87</f>
        <v>1333994</v>
      </c>
      <c r="M87" s="6"/>
      <c r="N87" s="5"/>
    </row>
    <row r="88" spans="1:14" ht="45" customHeight="1" x14ac:dyDescent="0.3">
      <c r="A88" s="6">
        <v>1670</v>
      </c>
      <c r="B88" s="6" t="s">
        <v>13</v>
      </c>
      <c r="C88" s="6">
        <v>167002</v>
      </c>
      <c r="D88" s="6" t="s">
        <v>14</v>
      </c>
      <c r="E88" s="6" t="s">
        <v>15</v>
      </c>
      <c r="F88" s="6" t="s">
        <v>380</v>
      </c>
      <c r="G88" s="6" t="s">
        <v>17</v>
      </c>
      <c r="H88" s="7">
        <v>102</v>
      </c>
      <c r="I88" s="8" t="s">
        <v>444</v>
      </c>
      <c r="J88" s="81"/>
      <c r="K88" s="84"/>
      <c r="L88" s="84"/>
      <c r="M88" s="6"/>
      <c r="N88" s="5"/>
    </row>
    <row r="89" spans="1:14" ht="45" customHeight="1" x14ac:dyDescent="0.3">
      <c r="A89" s="6">
        <v>1670</v>
      </c>
      <c r="B89" s="6" t="s">
        <v>13</v>
      </c>
      <c r="C89" s="6">
        <v>167002</v>
      </c>
      <c r="D89" s="6" t="s">
        <v>14</v>
      </c>
      <c r="E89" s="6" t="s">
        <v>15</v>
      </c>
      <c r="F89" s="6" t="s">
        <v>380</v>
      </c>
      <c r="G89" s="6" t="s">
        <v>17</v>
      </c>
      <c r="H89" s="7">
        <v>103</v>
      </c>
      <c r="I89" s="8" t="s">
        <v>445</v>
      </c>
      <c r="J89" s="79">
        <v>1</v>
      </c>
      <c r="K89" s="82">
        <v>1333994</v>
      </c>
      <c r="L89" s="82">
        <f t="shared" si="3"/>
        <v>1333994</v>
      </c>
      <c r="M89" s="6"/>
      <c r="N89" s="5"/>
    </row>
    <row r="90" spans="1:14" ht="45" customHeight="1" x14ac:dyDescent="0.3">
      <c r="A90" s="6">
        <v>1670</v>
      </c>
      <c r="B90" s="6" t="s">
        <v>13</v>
      </c>
      <c r="C90" s="6">
        <v>167002</v>
      </c>
      <c r="D90" s="6" t="s">
        <v>14</v>
      </c>
      <c r="E90" s="6" t="s">
        <v>15</v>
      </c>
      <c r="F90" s="6" t="s">
        <v>380</v>
      </c>
      <c r="G90" s="6" t="s">
        <v>17</v>
      </c>
      <c r="H90" s="7">
        <v>104</v>
      </c>
      <c r="I90" s="8" t="s">
        <v>446</v>
      </c>
      <c r="J90" s="81"/>
      <c r="K90" s="84"/>
      <c r="L90" s="84"/>
      <c r="M90" s="6"/>
      <c r="N90" s="5"/>
    </row>
    <row r="91" spans="1:14" ht="45" customHeight="1" x14ac:dyDescent="0.3">
      <c r="A91" s="6">
        <v>1670</v>
      </c>
      <c r="B91" s="6" t="s">
        <v>13</v>
      </c>
      <c r="C91" s="6">
        <v>167002</v>
      </c>
      <c r="D91" s="6" t="s">
        <v>14</v>
      </c>
      <c r="E91" s="6" t="s">
        <v>15</v>
      </c>
      <c r="F91" s="6" t="s">
        <v>380</v>
      </c>
      <c r="G91" s="6" t="s">
        <v>17</v>
      </c>
      <c r="H91" s="7">
        <v>105</v>
      </c>
      <c r="I91" s="8" t="s">
        <v>447</v>
      </c>
      <c r="J91" s="79">
        <v>1</v>
      </c>
      <c r="K91" s="82">
        <v>1333994</v>
      </c>
      <c r="L91" s="82">
        <f t="shared" si="3"/>
        <v>1333994</v>
      </c>
      <c r="M91" s="6"/>
      <c r="N91" s="5"/>
    </row>
    <row r="92" spans="1:14" ht="45" customHeight="1" x14ac:dyDescent="0.3">
      <c r="A92" s="6">
        <v>1670</v>
      </c>
      <c r="B92" s="6" t="s">
        <v>13</v>
      </c>
      <c r="C92" s="6">
        <v>167002</v>
      </c>
      <c r="D92" s="6" t="s">
        <v>14</v>
      </c>
      <c r="E92" s="6" t="s">
        <v>15</v>
      </c>
      <c r="F92" s="6" t="s">
        <v>380</v>
      </c>
      <c r="G92" s="6" t="s">
        <v>17</v>
      </c>
      <c r="H92" s="7">
        <v>106</v>
      </c>
      <c r="I92" s="8" t="s">
        <v>448</v>
      </c>
      <c r="J92" s="81"/>
      <c r="K92" s="84"/>
      <c r="L92" s="84"/>
      <c r="M92" s="6"/>
      <c r="N92" s="5"/>
    </row>
    <row r="93" spans="1:14" ht="45" customHeight="1" x14ac:dyDescent="0.3">
      <c r="A93" s="6">
        <v>1670</v>
      </c>
      <c r="B93" s="6" t="s">
        <v>13</v>
      </c>
      <c r="C93" s="6">
        <v>167002</v>
      </c>
      <c r="D93" s="6" t="s">
        <v>14</v>
      </c>
      <c r="E93" s="6" t="s">
        <v>15</v>
      </c>
      <c r="F93" s="6" t="s">
        <v>380</v>
      </c>
      <c r="G93" s="6" t="s">
        <v>17</v>
      </c>
      <c r="H93" s="7">
        <v>108</v>
      </c>
      <c r="I93" s="8" t="s">
        <v>449</v>
      </c>
      <c r="J93" s="6">
        <v>1</v>
      </c>
      <c r="K93" s="11">
        <v>900000</v>
      </c>
      <c r="L93" s="11">
        <f t="shared" si="3"/>
        <v>900000</v>
      </c>
      <c r="M93" s="6"/>
      <c r="N93" s="5"/>
    </row>
    <row r="94" spans="1:14" ht="45" customHeight="1" x14ac:dyDescent="0.3">
      <c r="A94" s="6">
        <v>1655</v>
      </c>
      <c r="B94" s="6" t="s">
        <v>71</v>
      </c>
      <c r="C94" s="6">
        <v>165522</v>
      </c>
      <c r="D94" s="6" t="s">
        <v>72</v>
      </c>
      <c r="E94" s="6" t="s">
        <v>15</v>
      </c>
      <c r="F94" s="6" t="s">
        <v>380</v>
      </c>
      <c r="G94" s="6" t="s">
        <v>17</v>
      </c>
      <c r="H94" s="7">
        <v>117</v>
      </c>
      <c r="I94" s="8" t="s">
        <v>450</v>
      </c>
      <c r="J94" s="6">
        <v>1</v>
      </c>
      <c r="K94" s="11">
        <v>1000000</v>
      </c>
      <c r="L94" s="11">
        <f t="shared" si="3"/>
        <v>1000000</v>
      </c>
      <c r="M94" s="6"/>
      <c r="N94" s="5"/>
    </row>
    <row r="95" spans="1:14" ht="45" customHeight="1" x14ac:dyDescent="0.3">
      <c r="A95" s="6">
        <v>1670</v>
      </c>
      <c r="B95" s="6" t="s">
        <v>13</v>
      </c>
      <c r="C95" s="6">
        <v>167002</v>
      </c>
      <c r="D95" s="6" t="s">
        <v>14</v>
      </c>
      <c r="E95" s="6" t="s">
        <v>15</v>
      </c>
      <c r="F95" s="6" t="s">
        <v>380</v>
      </c>
      <c r="G95" s="6" t="s">
        <v>17</v>
      </c>
      <c r="H95" s="7">
        <v>118</v>
      </c>
      <c r="I95" s="8" t="s">
        <v>451</v>
      </c>
      <c r="J95" s="10">
        <v>1</v>
      </c>
      <c r="K95" s="11">
        <v>500000</v>
      </c>
      <c r="L95" s="11">
        <f t="shared" si="3"/>
        <v>500000</v>
      </c>
      <c r="M95" s="6"/>
      <c r="N95" s="5"/>
    </row>
    <row r="96" spans="1:14" ht="45" customHeight="1" x14ac:dyDescent="0.3">
      <c r="A96" s="6">
        <v>1670</v>
      </c>
      <c r="B96" s="6" t="s">
        <v>13</v>
      </c>
      <c r="C96" s="6">
        <v>167001</v>
      </c>
      <c r="D96" s="6" t="s">
        <v>75</v>
      </c>
      <c r="E96" s="6" t="s">
        <v>15</v>
      </c>
      <c r="F96" s="6" t="s">
        <v>380</v>
      </c>
      <c r="G96" s="6" t="s">
        <v>17</v>
      </c>
      <c r="H96" s="7">
        <v>132</v>
      </c>
      <c r="I96" s="8" t="s">
        <v>452</v>
      </c>
      <c r="J96" s="79">
        <v>1</v>
      </c>
      <c r="K96" s="82">
        <v>2000000</v>
      </c>
      <c r="L96" s="82">
        <f t="shared" si="3"/>
        <v>2000000</v>
      </c>
      <c r="M96" s="6"/>
      <c r="N96" s="5"/>
    </row>
    <row r="97" spans="1:15" ht="45" customHeight="1" x14ac:dyDescent="0.3">
      <c r="A97" s="6">
        <v>1670</v>
      </c>
      <c r="B97" s="6" t="s">
        <v>13</v>
      </c>
      <c r="C97" s="6">
        <v>167001</v>
      </c>
      <c r="D97" s="6" t="s">
        <v>75</v>
      </c>
      <c r="E97" s="6" t="s">
        <v>15</v>
      </c>
      <c r="F97" s="6" t="s">
        <v>380</v>
      </c>
      <c r="G97" s="6" t="s">
        <v>17</v>
      </c>
      <c r="H97" s="7">
        <v>133</v>
      </c>
      <c r="I97" s="8" t="s">
        <v>453</v>
      </c>
      <c r="J97" s="81"/>
      <c r="K97" s="84"/>
      <c r="L97" s="84"/>
      <c r="M97" s="6"/>
      <c r="N97" s="5"/>
    </row>
    <row r="98" spans="1:15" ht="45" customHeight="1" x14ac:dyDescent="0.3">
      <c r="A98" s="6">
        <v>1655</v>
      </c>
      <c r="B98" s="6" t="s">
        <v>71</v>
      </c>
      <c r="C98" s="6">
        <v>165522</v>
      </c>
      <c r="D98" s="6" t="s">
        <v>72</v>
      </c>
      <c r="E98" s="6" t="s">
        <v>15</v>
      </c>
      <c r="F98" s="6" t="s">
        <v>380</v>
      </c>
      <c r="G98" s="6" t="s">
        <v>17</v>
      </c>
      <c r="H98" s="7">
        <v>135</v>
      </c>
      <c r="I98" s="8" t="s">
        <v>454</v>
      </c>
      <c r="J98" s="6">
        <v>1</v>
      </c>
      <c r="K98" s="11">
        <v>1200000</v>
      </c>
      <c r="L98" s="11">
        <f t="shared" si="3"/>
        <v>1200000</v>
      </c>
      <c r="M98" s="6"/>
      <c r="N98" s="5"/>
    </row>
    <row r="99" spans="1:15" ht="45" customHeight="1" x14ac:dyDescent="0.3">
      <c r="A99" s="6">
        <v>1655</v>
      </c>
      <c r="B99" s="6" t="s">
        <v>71</v>
      </c>
      <c r="C99" s="6">
        <v>165522</v>
      </c>
      <c r="D99" s="6" t="s">
        <v>166</v>
      </c>
      <c r="E99" s="6" t="s">
        <v>15</v>
      </c>
      <c r="F99" s="6" t="s">
        <v>380</v>
      </c>
      <c r="G99" s="6" t="s">
        <v>17</v>
      </c>
      <c r="H99" s="7">
        <v>155</v>
      </c>
      <c r="I99" s="8" t="s">
        <v>455</v>
      </c>
      <c r="J99" s="6">
        <v>1</v>
      </c>
      <c r="K99" s="11">
        <v>550000</v>
      </c>
      <c r="L99" s="11">
        <f t="shared" si="3"/>
        <v>550000</v>
      </c>
      <c r="M99" s="6" t="s">
        <v>80</v>
      </c>
      <c r="N99" s="5"/>
    </row>
    <row r="100" spans="1:15" ht="45" customHeight="1" x14ac:dyDescent="0.3">
      <c r="A100" s="6">
        <v>1665</v>
      </c>
      <c r="B100" s="6" t="s">
        <v>82</v>
      </c>
      <c r="C100" s="6">
        <v>166501</v>
      </c>
      <c r="D100" s="6" t="s">
        <v>83</v>
      </c>
      <c r="E100" s="6" t="s">
        <v>15</v>
      </c>
      <c r="F100" s="6" t="s">
        <v>380</v>
      </c>
      <c r="G100" s="6" t="s">
        <v>178</v>
      </c>
      <c r="H100" s="7">
        <v>176</v>
      </c>
      <c r="I100" s="8" t="s">
        <v>456</v>
      </c>
      <c r="J100" s="6">
        <v>1</v>
      </c>
      <c r="K100" s="11">
        <v>400000</v>
      </c>
      <c r="L100" s="11">
        <f t="shared" si="3"/>
        <v>400000</v>
      </c>
      <c r="M100" s="6"/>
      <c r="N100" s="5"/>
    </row>
    <row r="101" spans="1:15" ht="45" customHeight="1" x14ac:dyDescent="0.3">
      <c r="A101" s="6">
        <v>1670</v>
      </c>
      <c r="B101" s="6" t="s">
        <v>13</v>
      </c>
      <c r="C101" s="6">
        <v>167001</v>
      </c>
      <c r="D101" s="6" t="s">
        <v>75</v>
      </c>
      <c r="E101" s="6" t="s">
        <v>15</v>
      </c>
      <c r="F101" s="6" t="s">
        <v>380</v>
      </c>
      <c r="G101" s="6" t="s">
        <v>178</v>
      </c>
      <c r="H101" s="7" t="s">
        <v>457</v>
      </c>
      <c r="I101" s="8" t="s">
        <v>297</v>
      </c>
      <c r="J101" s="6">
        <v>2</v>
      </c>
      <c r="K101" s="11">
        <v>400000</v>
      </c>
      <c r="L101" s="11">
        <f t="shared" si="3"/>
        <v>800000</v>
      </c>
      <c r="M101" s="6"/>
      <c r="N101" s="5"/>
    </row>
    <row r="102" spans="1:15" ht="45" customHeight="1" x14ac:dyDescent="0.3">
      <c r="A102" s="6">
        <v>1655</v>
      </c>
      <c r="B102" s="6" t="s">
        <v>71</v>
      </c>
      <c r="C102" s="6">
        <v>165522</v>
      </c>
      <c r="D102" s="6" t="s">
        <v>72</v>
      </c>
      <c r="E102" s="6" t="s">
        <v>15</v>
      </c>
      <c r="F102" s="6" t="s">
        <v>380</v>
      </c>
      <c r="G102" s="6" t="s">
        <v>178</v>
      </c>
      <c r="H102" s="7">
        <v>188</v>
      </c>
      <c r="I102" s="8" t="s">
        <v>458</v>
      </c>
      <c r="J102" s="6">
        <v>1</v>
      </c>
      <c r="K102" s="85">
        <v>2500000</v>
      </c>
      <c r="L102" s="82">
        <f t="shared" si="3"/>
        <v>2500000</v>
      </c>
      <c r="M102" s="6"/>
      <c r="N102" s="5"/>
    </row>
    <row r="103" spans="1:15" ht="45" customHeight="1" x14ac:dyDescent="0.3">
      <c r="A103" s="6">
        <v>1655</v>
      </c>
      <c r="B103" s="6" t="s">
        <v>71</v>
      </c>
      <c r="C103" s="6">
        <v>165522</v>
      </c>
      <c r="D103" s="6" t="s">
        <v>72</v>
      </c>
      <c r="E103" s="6" t="s">
        <v>15</v>
      </c>
      <c r="F103" s="6" t="s">
        <v>380</v>
      </c>
      <c r="G103" s="6" t="s">
        <v>178</v>
      </c>
      <c r="H103" s="7">
        <v>189</v>
      </c>
      <c r="I103" s="8" t="s">
        <v>459</v>
      </c>
      <c r="J103" s="6">
        <v>4</v>
      </c>
      <c r="K103" s="86"/>
      <c r="L103" s="84"/>
      <c r="M103" s="6"/>
      <c r="N103" s="5"/>
    </row>
    <row r="104" spans="1:15" ht="45" customHeight="1" x14ac:dyDescent="0.3">
      <c r="A104" s="6">
        <v>1655</v>
      </c>
      <c r="B104" s="6" t="s">
        <v>71</v>
      </c>
      <c r="C104" s="6">
        <v>165509</v>
      </c>
      <c r="D104" s="6" t="s">
        <v>460</v>
      </c>
      <c r="E104" s="6" t="s">
        <v>15</v>
      </c>
      <c r="F104" s="6" t="s">
        <v>380</v>
      </c>
      <c r="G104" s="6" t="s">
        <v>122</v>
      </c>
      <c r="H104" s="7">
        <v>193</v>
      </c>
      <c r="I104" s="8" t="s">
        <v>461</v>
      </c>
      <c r="J104" s="6">
        <v>1</v>
      </c>
      <c r="K104" s="11">
        <v>600000</v>
      </c>
      <c r="L104" s="11">
        <f t="shared" si="3"/>
        <v>600000</v>
      </c>
      <c r="M104" s="6"/>
      <c r="N104" s="5"/>
    </row>
    <row r="105" spans="1:15" ht="45" customHeight="1" x14ac:dyDescent="0.3">
      <c r="A105" s="6">
        <v>1660</v>
      </c>
      <c r="B105" s="6" t="s">
        <v>120</v>
      </c>
      <c r="C105" s="6">
        <v>166002</v>
      </c>
      <c r="D105" s="6" t="s">
        <v>121</v>
      </c>
      <c r="E105" s="6" t="s">
        <v>15</v>
      </c>
      <c r="F105" s="6" t="s">
        <v>380</v>
      </c>
      <c r="G105" s="6" t="s">
        <v>122</v>
      </c>
      <c r="H105" s="7">
        <v>192</v>
      </c>
      <c r="I105" s="8" t="s">
        <v>462</v>
      </c>
      <c r="J105" s="6">
        <v>1</v>
      </c>
      <c r="K105" s="11">
        <v>900000</v>
      </c>
      <c r="L105" s="11">
        <f t="shared" si="3"/>
        <v>900000</v>
      </c>
      <c r="M105" s="6"/>
      <c r="N105" s="5"/>
    </row>
    <row r="106" spans="1:15" ht="45" customHeight="1" x14ac:dyDescent="0.3">
      <c r="A106" s="6">
        <v>1660</v>
      </c>
      <c r="B106" s="6" t="s">
        <v>120</v>
      </c>
      <c r="C106" s="6">
        <v>166002</v>
      </c>
      <c r="D106" s="6" t="s">
        <v>121</v>
      </c>
      <c r="E106" s="6" t="s">
        <v>15</v>
      </c>
      <c r="F106" s="6" t="s">
        <v>380</v>
      </c>
      <c r="G106" s="6" t="s">
        <v>122</v>
      </c>
      <c r="H106" s="7">
        <v>210</v>
      </c>
      <c r="I106" s="8" t="s">
        <v>463</v>
      </c>
      <c r="J106" s="6">
        <v>1</v>
      </c>
      <c r="K106" s="11">
        <v>2990480</v>
      </c>
      <c r="L106" s="11">
        <f t="shared" si="3"/>
        <v>2990480</v>
      </c>
      <c r="M106" s="6"/>
      <c r="N106" s="5"/>
    </row>
    <row r="107" spans="1:15" ht="45" customHeight="1" x14ac:dyDescent="0.3">
      <c r="A107" s="6">
        <v>1660</v>
      </c>
      <c r="B107" s="6" t="s">
        <v>120</v>
      </c>
      <c r="C107" s="6">
        <v>166002</v>
      </c>
      <c r="D107" s="6" t="s">
        <v>121</v>
      </c>
      <c r="E107" s="6" t="s">
        <v>15</v>
      </c>
      <c r="F107" s="6" t="s">
        <v>380</v>
      </c>
      <c r="G107" s="6" t="s">
        <v>122</v>
      </c>
      <c r="H107" s="7" t="s">
        <v>464</v>
      </c>
      <c r="I107" s="8" t="s">
        <v>465</v>
      </c>
      <c r="J107" s="6">
        <v>2</v>
      </c>
      <c r="K107" s="11">
        <v>500000</v>
      </c>
      <c r="L107" s="11">
        <f t="shared" si="3"/>
        <v>1000000</v>
      </c>
      <c r="M107" s="6"/>
      <c r="N107" s="5"/>
    </row>
    <row r="108" spans="1:15" ht="45" customHeight="1" x14ac:dyDescent="0.3">
      <c r="A108" s="6">
        <v>1660</v>
      </c>
      <c r="B108" s="6" t="s">
        <v>120</v>
      </c>
      <c r="C108" s="6">
        <v>166002</v>
      </c>
      <c r="D108" s="6" t="s">
        <v>121</v>
      </c>
      <c r="E108" s="6" t="s">
        <v>15</v>
      </c>
      <c r="F108" s="6" t="s">
        <v>380</v>
      </c>
      <c r="G108" s="6" t="s">
        <v>122</v>
      </c>
      <c r="H108" s="7">
        <v>218</v>
      </c>
      <c r="I108" s="8" t="s">
        <v>466</v>
      </c>
      <c r="J108" s="6">
        <v>1</v>
      </c>
      <c r="K108" s="11">
        <v>900000</v>
      </c>
      <c r="L108" s="11">
        <f t="shared" si="3"/>
        <v>900000</v>
      </c>
      <c r="M108" s="6"/>
      <c r="N108" s="5"/>
    </row>
    <row r="109" spans="1:15" ht="45" customHeight="1" x14ac:dyDescent="0.3">
      <c r="A109" s="25">
        <v>1680</v>
      </c>
      <c r="B109" s="25" t="s">
        <v>106</v>
      </c>
      <c r="C109" s="25">
        <v>168002</v>
      </c>
      <c r="D109" s="25" t="s">
        <v>107</v>
      </c>
      <c r="E109" s="25" t="s">
        <v>15</v>
      </c>
      <c r="F109" s="25" t="s">
        <v>380</v>
      </c>
      <c r="G109" s="25" t="s">
        <v>108</v>
      </c>
      <c r="H109" s="7">
        <v>232</v>
      </c>
      <c r="I109" s="8" t="s">
        <v>493</v>
      </c>
      <c r="J109" s="25">
        <v>1</v>
      </c>
      <c r="K109" s="26">
        <v>1200000</v>
      </c>
      <c r="L109" s="26">
        <f t="shared" si="3"/>
        <v>1200000</v>
      </c>
      <c r="M109" s="25"/>
      <c r="N109" s="5"/>
      <c r="O109" s="12"/>
    </row>
    <row r="110" spans="1:15" ht="45" customHeight="1" x14ac:dyDescent="0.3">
      <c r="A110" s="6">
        <v>1680</v>
      </c>
      <c r="B110" s="6" t="s">
        <v>106</v>
      </c>
      <c r="C110" s="6">
        <v>168002</v>
      </c>
      <c r="D110" s="6" t="s">
        <v>107</v>
      </c>
      <c r="E110" s="6" t="s">
        <v>15</v>
      </c>
      <c r="F110" s="6" t="s">
        <v>380</v>
      </c>
      <c r="G110" s="6" t="s">
        <v>108</v>
      </c>
      <c r="H110" s="7">
        <v>255</v>
      </c>
      <c r="I110" s="8" t="s">
        <v>467</v>
      </c>
      <c r="J110" s="6">
        <v>1</v>
      </c>
      <c r="K110" s="11">
        <v>1000000</v>
      </c>
      <c r="L110" s="11">
        <f t="shared" si="3"/>
        <v>1000000</v>
      </c>
      <c r="M110" s="6"/>
      <c r="N110" s="5"/>
    </row>
    <row r="111" spans="1:15" ht="45" customHeight="1" x14ac:dyDescent="0.3">
      <c r="A111" s="6">
        <v>1680</v>
      </c>
      <c r="B111" s="6" t="s">
        <v>106</v>
      </c>
      <c r="C111" s="6">
        <v>168002</v>
      </c>
      <c r="D111" s="6" t="s">
        <v>107</v>
      </c>
      <c r="E111" s="6" t="s">
        <v>15</v>
      </c>
      <c r="F111" s="6" t="s">
        <v>380</v>
      </c>
      <c r="G111" s="6" t="s">
        <v>108</v>
      </c>
      <c r="H111" s="7">
        <v>256</v>
      </c>
      <c r="I111" s="8" t="s">
        <v>468</v>
      </c>
      <c r="J111" s="6">
        <v>1</v>
      </c>
      <c r="K111" s="11">
        <v>600000</v>
      </c>
      <c r="L111" s="11">
        <f t="shared" si="3"/>
        <v>600000</v>
      </c>
      <c r="M111" s="6"/>
      <c r="N111" s="5"/>
    </row>
    <row r="112" spans="1:15" ht="45" customHeight="1" x14ac:dyDescent="0.3">
      <c r="A112" s="6">
        <v>1655</v>
      </c>
      <c r="B112" s="6" t="s">
        <v>71</v>
      </c>
      <c r="C112" s="6">
        <v>165522</v>
      </c>
      <c r="D112" s="6" t="s">
        <v>72</v>
      </c>
      <c r="E112" s="6" t="s">
        <v>15</v>
      </c>
      <c r="F112" s="6" t="s">
        <v>380</v>
      </c>
      <c r="G112" s="6" t="s">
        <v>469</v>
      </c>
      <c r="H112" s="7">
        <v>303</v>
      </c>
      <c r="I112" s="8" t="s">
        <v>470</v>
      </c>
      <c r="J112" s="6">
        <v>1</v>
      </c>
      <c r="K112" s="11">
        <v>1000000</v>
      </c>
      <c r="L112" s="11">
        <f t="shared" si="3"/>
        <v>1000000</v>
      </c>
      <c r="M112" s="6"/>
      <c r="N112" s="5"/>
    </row>
    <row r="113" spans="1:14" ht="45" customHeight="1" x14ac:dyDescent="0.3">
      <c r="A113" s="6">
        <v>1655</v>
      </c>
      <c r="B113" s="6" t="s">
        <v>71</v>
      </c>
      <c r="C113" s="6">
        <v>165522</v>
      </c>
      <c r="D113" s="6" t="s">
        <v>72</v>
      </c>
      <c r="E113" s="6" t="s">
        <v>15</v>
      </c>
      <c r="F113" s="6" t="s">
        <v>380</v>
      </c>
      <c r="G113" s="6" t="s">
        <v>471</v>
      </c>
      <c r="H113" s="7">
        <v>320</v>
      </c>
      <c r="I113" s="8" t="s">
        <v>472</v>
      </c>
      <c r="J113" s="6">
        <v>1</v>
      </c>
      <c r="K113" s="11">
        <v>1000000</v>
      </c>
      <c r="L113" s="11">
        <f t="shared" si="3"/>
        <v>1000000</v>
      </c>
      <c r="M113" s="6"/>
      <c r="N113" s="5"/>
    </row>
    <row r="114" spans="1:14" ht="45" customHeight="1" x14ac:dyDescent="0.3">
      <c r="A114" s="6">
        <v>1670</v>
      </c>
      <c r="B114" s="6" t="s">
        <v>13</v>
      </c>
      <c r="C114" s="6">
        <v>167001</v>
      </c>
      <c r="D114" s="6" t="s">
        <v>75</v>
      </c>
      <c r="E114" s="6" t="s">
        <v>15</v>
      </c>
      <c r="F114" s="6" t="s">
        <v>380</v>
      </c>
      <c r="G114" s="6" t="s">
        <v>473</v>
      </c>
      <c r="H114" s="7">
        <v>329</v>
      </c>
      <c r="I114" s="8" t="s">
        <v>154</v>
      </c>
      <c r="J114" s="6">
        <v>1</v>
      </c>
      <c r="K114" s="11">
        <v>400000</v>
      </c>
      <c r="L114" s="11">
        <f t="shared" si="3"/>
        <v>400000</v>
      </c>
      <c r="M114" s="6"/>
      <c r="N114" s="5"/>
    </row>
    <row r="115" spans="1:14" ht="45" customHeight="1" thickBot="1" x14ac:dyDescent="0.35">
      <c r="A115" s="6">
        <v>1655</v>
      </c>
      <c r="B115" s="6" t="s">
        <v>71</v>
      </c>
      <c r="C115" s="6">
        <v>165522</v>
      </c>
      <c r="D115" s="6" t="s">
        <v>72</v>
      </c>
      <c r="E115" s="6" t="s">
        <v>15</v>
      </c>
      <c r="F115" s="6" t="s">
        <v>380</v>
      </c>
      <c r="G115" s="6" t="s">
        <v>218</v>
      </c>
      <c r="H115" s="7">
        <v>354</v>
      </c>
      <c r="I115" s="8" t="s">
        <v>474</v>
      </c>
      <c r="J115" s="6">
        <v>1</v>
      </c>
      <c r="K115" s="11">
        <v>6844174</v>
      </c>
      <c r="L115" s="11">
        <f t="shared" si="3"/>
        <v>6844174</v>
      </c>
      <c r="M115" s="6"/>
      <c r="N115" s="5"/>
    </row>
    <row r="116" spans="1:14" ht="316.8" x14ac:dyDescent="0.3">
      <c r="A116" s="25">
        <v>1670</v>
      </c>
      <c r="B116" s="25" t="s">
        <v>13</v>
      </c>
      <c r="C116" s="25">
        <v>167003</v>
      </c>
      <c r="D116" s="25" t="s">
        <v>14</v>
      </c>
      <c r="E116" s="25" t="s">
        <v>15</v>
      </c>
      <c r="F116" s="25" t="s">
        <v>380</v>
      </c>
      <c r="G116" s="25" t="s">
        <v>17</v>
      </c>
      <c r="H116" s="43" t="s">
        <v>488</v>
      </c>
      <c r="I116" s="47" t="s">
        <v>539</v>
      </c>
      <c r="J116" s="43">
        <v>50</v>
      </c>
      <c r="K116" s="44">
        <v>726246</v>
      </c>
      <c r="L116" s="12">
        <f t="shared" si="3"/>
        <v>36312300</v>
      </c>
    </row>
    <row r="117" spans="1:14" x14ac:dyDescent="0.3">
      <c r="L117" s="12">
        <f>SUM(L2:L116)</f>
        <v>91366924</v>
      </c>
    </row>
  </sheetData>
  <mergeCells count="86">
    <mergeCell ref="J2:J5"/>
    <mergeCell ref="K2:K5"/>
    <mergeCell ref="L2:L5"/>
    <mergeCell ref="J6:J9"/>
    <mergeCell ref="K6:K9"/>
    <mergeCell ref="L6:L9"/>
    <mergeCell ref="J10:J13"/>
    <mergeCell ref="K10:K13"/>
    <mergeCell ref="L10:L13"/>
    <mergeCell ref="J14:J17"/>
    <mergeCell ref="K14:K17"/>
    <mergeCell ref="L14:L17"/>
    <mergeCell ref="J18:J21"/>
    <mergeCell ref="K18:K21"/>
    <mergeCell ref="L18:L21"/>
    <mergeCell ref="J22:J25"/>
    <mergeCell ref="K22:K25"/>
    <mergeCell ref="L22:L25"/>
    <mergeCell ref="J26:J29"/>
    <mergeCell ref="K26:K29"/>
    <mergeCell ref="L26:L29"/>
    <mergeCell ref="J30:J33"/>
    <mergeCell ref="K30:K33"/>
    <mergeCell ref="L30:L33"/>
    <mergeCell ref="J34:J37"/>
    <mergeCell ref="K34:K37"/>
    <mergeCell ref="L34:L37"/>
    <mergeCell ref="J38:J41"/>
    <mergeCell ref="K38:K41"/>
    <mergeCell ref="L38:L41"/>
    <mergeCell ref="J42:J45"/>
    <mergeCell ref="K42:K45"/>
    <mergeCell ref="L42:L45"/>
    <mergeCell ref="J46:J49"/>
    <mergeCell ref="K46:K49"/>
    <mergeCell ref="L46:L49"/>
    <mergeCell ref="J50:J53"/>
    <mergeCell ref="K50:K53"/>
    <mergeCell ref="L50:L53"/>
    <mergeCell ref="J54:J57"/>
    <mergeCell ref="K54:K57"/>
    <mergeCell ref="L54:L57"/>
    <mergeCell ref="J58:J61"/>
    <mergeCell ref="K58:K61"/>
    <mergeCell ref="L58:L61"/>
    <mergeCell ref="J62:J65"/>
    <mergeCell ref="K62:K65"/>
    <mergeCell ref="L62:L65"/>
    <mergeCell ref="J66:J69"/>
    <mergeCell ref="K66:K69"/>
    <mergeCell ref="L66:L69"/>
    <mergeCell ref="J70:J73"/>
    <mergeCell ref="K70:K73"/>
    <mergeCell ref="L70:L73"/>
    <mergeCell ref="J74:J75"/>
    <mergeCell ref="K74:K75"/>
    <mergeCell ref="L74:L75"/>
    <mergeCell ref="J76:J77"/>
    <mergeCell ref="K76:K77"/>
    <mergeCell ref="L76:L77"/>
    <mergeCell ref="J78:J79"/>
    <mergeCell ref="K78:K79"/>
    <mergeCell ref="L78:L79"/>
    <mergeCell ref="J80:J81"/>
    <mergeCell ref="K80:K81"/>
    <mergeCell ref="L80:L81"/>
    <mergeCell ref="J83:J84"/>
    <mergeCell ref="K83:K84"/>
    <mergeCell ref="L83:L84"/>
    <mergeCell ref="J85:J86"/>
    <mergeCell ref="K85:K86"/>
    <mergeCell ref="L85:L86"/>
    <mergeCell ref="J87:J88"/>
    <mergeCell ref="K87:K88"/>
    <mergeCell ref="L87:L88"/>
    <mergeCell ref="J89:J90"/>
    <mergeCell ref="K89:K90"/>
    <mergeCell ref="L89:L90"/>
    <mergeCell ref="K102:K103"/>
    <mergeCell ref="L102:L103"/>
    <mergeCell ref="J91:J92"/>
    <mergeCell ref="K91:K92"/>
    <mergeCell ref="L91:L92"/>
    <mergeCell ref="J96:J97"/>
    <mergeCell ref="K96:K97"/>
    <mergeCell ref="L96:L97"/>
  </mergeCells>
  <pageMargins left="0.25" right="0.25" top="0.75" bottom="0.75" header="0.3" footer="0.3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topLeftCell="C1" zoomScale="70" zoomScaleNormal="70" workbookViewId="0">
      <pane ySplit="1" topLeftCell="A39" activePane="bottomLeft" state="frozen"/>
      <selection pane="bottomLeft" activeCell="F42" sqref="F42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131</v>
      </c>
      <c r="G2" s="6" t="s">
        <v>17</v>
      </c>
      <c r="H2" s="7">
        <v>6</v>
      </c>
      <c r="I2" s="8" t="s">
        <v>132</v>
      </c>
      <c r="J2" s="72">
        <v>1</v>
      </c>
      <c r="K2" s="74">
        <v>700000</v>
      </c>
      <c r="L2" s="74">
        <f t="shared" ref="L2:L14" si="0">J2*K2</f>
        <v>700000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131</v>
      </c>
      <c r="G3" s="6" t="s">
        <v>17</v>
      </c>
      <c r="H3" s="7">
        <v>7</v>
      </c>
      <c r="I3" s="8" t="s">
        <v>133</v>
      </c>
      <c r="J3" s="72"/>
      <c r="K3" s="74"/>
      <c r="L3" s="74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131</v>
      </c>
      <c r="G4" s="6" t="s">
        <v>17</v>
      </c>
      <c r="H4" s="7">
        <v>8</v>
      </c>
      <c r="I4" s="8" t="s">
        <v>134</v>
      </c>
      <c r="J4" s="72"/>
      <c r="K4" s="74"/>
      <c r="L4" s="74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131</v>
      </c>
      <c r="G5" s="6" t="s">
        <v>17</v>
      </c>
      <c r="H5" s="7">
        <v>9</v>
      </c>
      <c r="I5" s="8" t="s">
        <v>135</v>
      </c>
      <c r="J5" s="72"/>
      <c r="K5" s="74"/>
      <c r="L5" s="74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131</v>
      </c>
      <c r="G6" s="6" t="s">
        <v>17</v>
      </c>
      <c r="H6" s="7">
        <v>10</v>
      </c>
      <c r="I6" s="8" t="s">
        <v>136</v>
      </c>
      <c r="J6" s="72">
        <v>1</v>
      </c>
      <c r="K6" s="74">
        <v>700000</v>
      </c>
      <c r="L6" s="74">
        <f t="shared" si="0"/>
        <v>700000</v>
      </c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131</v>
      </c>
      <c r="G7" s="6" t="s">
        <v>17</v>
      </c>
      <c r="H7" s="7">
        <v>11</v>
      </c>
      <c r="I7" s="8" t="s">
        <v>137</v>
      </c>
      <c r="J7" s="72"/>
      <c r="K7" s="74"/>
      <c r="L7" s="74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131</v>
      </c>
      <c r="G8" s="6" t="s">
        <v>17</v>
      </c>
      <c r="H8" s="7">
        <v>12</v>
      </c>
      <c r="I8" s="8" t="s">
        <v>138</v>
      </c>
      <c r="J8" s="72"/>
      <c r="K8" s="74"/>
      <c r="L8" s="74"/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131</v>
      </c>
      <c r="G9" s="6" t="s">
        <v>17</v>
      </c>
      <c r="H9" s="7">
        <v>13</v>
      </c>
      <c r="I9" s="8" t="s">
        <v>135</v>
      </c>
      <c r="J9" s="72"/>
      <c r="K9" s="74"/>
      <c r="L9" s="74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131</v>
      </c>
      <c r="G10" s="6" t="s">
        <v>17</v>
      </c>
      <c r="H10" s="7">
        <v>14</v>
      </c>
      <c r="I10" s="8" t="s">
        <v>139</v>
      </c>
      <c r="J10" s="72">
        <v>1</v>
      </c>
      <c r="K10" s="74">
        <v>700000</v>
      </c>
      <c r="L10" s="74">
        <f t="shared" si="0"/>
        <v>700000</v>
      </c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131</v>
      </c>
      <c r="G11" s="6" t="s">
        <v>17</v>
      </c>
      <c r="H11" s="7">
        <v>15</v>
      </c>
      <c r="I11" s="8" t="s">
        <v>140</v>
      </c>
      <c r="J11" s="72"/>
      <c r="K11" s="74"/>
      <c r="L11" s="74"/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131</v>
      </c>
      <c r="G12" s="6" t="s">
        <v>17</v>
      </c>
      <c r="H12" s="7">
        <v>16</v>
      </c>
      <c r="I12" s="8" t="s">
        <v>141</v>
      </c>
      <c r="J12" s="72"/>
      <c r="K12" s="74"/>
      <c r="L12" s="74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131</v>
      </c>
      <c r="G13" s="6" t="s">
        <v>17</v>
      </c>
      <c r="H13" s="7">
        <v>17</v>
      </c>
      <c r="I13" s="8" t="s">
        <v>135</v>
      </c>
      <c r="J13" s="72"/>
      <c r="K13" s="74"/>
      <c r="L13" s="74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131</v>
      </c>
      <c r="G14" s="6" t="s">
        <v>17</v>
      </c>
      <c r="H14" s="7">
        <v>18</v>
      </c>
      <c r="I14" s="8" t="s">
        <v>142</v>
      </c>
      <c r="J14" s="72">
        <v>1</v>
      </c>
      <c r="K14" s="74">
        <v>700000</v>
      </c>
      <c r="L14" s="74">
        <f t="shared" si="0"/>
        <v>700000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131</v>
      </c>
      <c r="G15" s="6" t="s">
        <v>17</v>
      </c>
      <c r="H15" s="7">
        <v>19</v>
      </c>
      <c r="I15" s="8" t="s">
        <v>143</v>
      </c>
      <c r="J15" s="72"/>
      <c r="K15" s="74"/>
      <c r="L15" s="74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131</v>
      </c>
      <c r="G16" s="6" t="s">
        <v>17</v>
      </c>
      <c r="H16" s="7">
        <v>20</v>
      </c>
      <c r="I16" s="8" t="s">
        <v>134</v>
      </c>
      <c r="J16" s="72"/>
      <c r="K16" s="74"/>
      <c r="L16" s="74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131</v>
      </c>
      <c r="G17" s="6" t="s">
        <v>17</v>
      </c>
      <c r="H17" s="7">
        <v>21</v>
      </c>
      <c r="I17" s="8" t="s">
        <v>91</v>
      </c>
      <c r="J17" s="72"/>
      <c r="K17" s="74"/>
      <c r="L17" s="74"/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131</v>
      </c>
      <c r="G18" s="6" t="s">
        <v>17</v>
      </c>
      <c r="H18" s="7">
        <v>22</v>
      </c>
      <c r="I18" s="8" t="s">
        <v>144</v>
      </c>
      <c r="J18" s="72">
        <v>1</v>
      </c>
      <c r="K18" s="74">
        <v>700000</v>
      </c>
      <c r="L18" s="74">
        <f t="shared" ref="L18:L44" si="1">J18*K18</f>
        <v>700000</v>
      </c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131</v>
      </c>
      <c r="G19" s="6" t="s">
        <v>17</v>
      </c>
      <c r="H19" s="7">
        <v>23</v>
      </c>
      <c r="I19" s="8" t="s">
        <v>145</v>
      </c>
      <c r="J19" s="72"/>
      <c r="K19" s="74"/>
      <c r="L19" s="74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131</v>
      </c>
      <c r="G20" s="6" t="s">
        <v>17</v>
      </c>
      <c r="H20" s="7">
        <v>24</v>
      </c>
      <c r="I20" s="8" t="s">
        <v>138</v>
      </c>
      <c r="J20" s="72"/>
      <c r="K20" s="74"/>
      <c r="L20" s="74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131</v>
      </c>
      <c r="G21" s="6" t="s">
        <v>17</v>
      </c>
      <c r="H21" s="7">
        <v>25</v>
      </c>
      <c r="I21" s="8" t="s">
        <v>135</v>
      </c>
      <c r="J21" s="72"/>
      <c r="K21" s="74"/>
      <c r="L21" s="74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131</v>
      </c>
      <c r="G22" s="6" t="s">
        <v>17</v>
      </c>
      <c r="H22" s="7">
        <v>26</v>
      </c>
      <c r="I22" s="8" t="s">
        <v>146</v>
      </c>
      <c r="J22" s="72">
        <v>1</v>
      </c>
      <c r="K22" s="74">
        <v>700000</v>
      </c>
      <c r="L22" s="74">
        <f t="shared" si="1"/>
        <v>700000</v>
      </c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131</v>
      </c>
      <c r="G23" s="6" t="s">
        <v>17</v>
      </c>
      <c r="H23" s="7">
        <v>27</v>
      </c>
      <c r="I23" s="8" t="s">
        <v>147</v>
      </c>
      <c r="J23" s="72"/>
      <c r="K23" s="74"/>
      <c r="L23" s="74"/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131</v>
      </c>
      <c r="G24" s="6" t="s">
        <v>17</v>
      </c>
      <c r="H24" s="7">
        <v>28</v>
      </c>
      <c r="I24" s="8" t="s">
        <v>138</v>
      </c>
      <c r="J24" s="72"/>
      <c r="K24" s="74"/>
      <c r="L24" s="74"/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131</v>
      </c>
      <c r="G25" s="6" t="s">
        <v>17</v>
      </c>
      <c r="H25" s="7">
        <v>29</v>
      </c>
      <c r="I25" s="8" t="s">
        <v>91</v>
      </c>
      <c r="J25" s="72"/>
      <c r="K25" s="74"/>
      <c r="L25" s="74"/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131</v>
      </c>
      <c r="G26" s="6" t="s">
        <v>17</v>
      </c>
      <c r="H26" s="7">
        <v>30</v>
      </c>
      <c r="I26" s="8" t="s">
        <v>148</v>
      </c>
      <c r="J26" s="72">
        <v>1</v>
      </c>
      <c r="K26" s="74">
        <v>700000</v>
      </c>
      <c r="L26" s="74">
        <f t="shared" si="1"/>
        <v>700000</v>
      </c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131</v>
      </c>
      <c r="G27" s="6" t="s">
        <v>17</v>
      </c>
      <c r="H27" s="7">
        <v>31</v>
      </c>
      <c r="I27" s="8" t="s">
        <v>149</v>
      </c>
      <c r="J27" s="72"/>
      <c r="K27" s="74"/>
      <c r="L27" s="74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131</v>
      </c>
      <c r="G28" s="6" t="s">
        <v>17</v>
      </c>
      <c r="H28" s="7">
        <v>32</v>
      </c>
      <c r="I28" s="8" t="s">
        <v>141</v>
      </c>
      <c r="J28" s="72"/>
      <c r="K28" s="74"/>
      <c r="L28" s="74"/>
      <c r="M28" s="6"/>
      <c r="N28" s="5"/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131</v>
      </c>
      <c r="G29" s="6" t="s">
        <v>17</v>
      </c>
      <c r="H29" s="7">
        <v>33</v>
      </c>
      <c r="I29" s="8" t="s">
        <v>91</v>
      </c>
      <c r="J29" s="72"/>
      <c r="K29" s="74"/>
      <c r="L29" s="74"/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131</v>
      </c>
      <c r="G30" s="6" t="s">
        <v>17</v>
      </c>
      <c r="H30" s="7">
        <v>34</v>
      </c>
      <c r="I30" s="8" t="s">
        <v>148</v>
      </c>
      <c r="J30" s="72">
        <v>1</v>
      </c>
      <c r="K30" s="74">
        <v>700000</v>
      </c>
      <c r="L30" s="74">
        <f t="shared" si="1"/>
        <v>700000</v>
      </c>
      <c r="M30" s="6"/>
      <c r="N30" s="5"/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131</v>
      </c>
      <c r="G31" s="6" t="s">
        <v>17</v>
      </c>
      <c r="H31" s="7">
        <v>35</v>
      </c>
      <c r="I31" s="8" t="s">
        <v>150</v>
      </c>
      <c r="J31" s="72"/>
      <c r="K31" s="74"/>
      <c r="L31" s="74"/>
      <c r="M31" s="6"/>
      <c r="N31" s="5"/>
    </row>
    <row r="32" spans="1:14" ht="45" customHeight="1" x14ac:dyDescent="0.3">
      <c r="A32" s="6">
        <v>1670</v>
      </c>
      <c r="B32" s="6" t="s">
        <v>13</v>
      </c>
      <c r="C32" s="6">
        <v>167002</v>
      </c>
      <c r="D32" s="6" t="s">
        <v>14</v>
      </c>
      <c r="E32" s="6" t="s">
        <v>15</v>
      </c>
      <c r="F32" s="6" t="s">
        <v>131</v>
      </c>
      <c r="G32" s="6" t="s">
        <v>17</v>
      </c>
      <c r="H32" s="7">
        <v>36</v>
      </c>
      <c r="I32" s="8" t="s">
        <v>36</v>
      </c>
      <c r="J32" s="72"/>
      <c r="K32" s="74"/>
      <c r="L32" s="74"/>
      <c r="M32" s="6"/>
      <c r="N32" s="5"/>
    </row>
    <row r="33" spans="1:14" ht="45" customHeight="1" x14ac:dyDescent="0.3">
      <c r="A33" s="6">
        <v>1670</v>
      </c>
      <c r="B33" s="6" t="s">
        <v>13</v>
      </c>
      <c r="C33" s="6">
        <v>167002</v>
      </c>
      <c r="D33" s="6" t="s">
        <v>14</v>
      </c>
      <c r="E33" s="6" t="s">
        <v>15</v>
      </c>
      <c r="F33" s="6" t="s">
        <v>131</v>
      </c>
      <c r="G33" s="6" t="s">
        <v>17</v>
      </c>
      <c r="H33" s="7">
        <v>37</v>
      </c>
      <c r="I33" s="8" t="s">
        <v>91</v>
      </c>
      <c r="J33" s="72"/>
      <c r="K33" s="74"/>
      <c r="L33" s="74"/>
      <c r="M33" s="6"/>
      <c r="N33" s="5"/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131</v>
      </c>
      <c r="G34" s="6" t="s">
        <v>17</v>
      </c>
      <c r="H34" s="7">
        <v>38</v>
      </c>
      <c r="I34" s="8" t="s">
        <v>151</v>
      </c>
      <c r="J34" s="72">
        <v>1</v>
      </c>
      <c r="K34" s="74">
        <v>700000</v>
      </c>
      <c r="L34" s="74">
        <f t="shared" si="1"/>
        <v>700000</v>
      </c>
      <c r="M34" s="6"/>
      <c r="N34" s="5"/>
    </row>
    <row r="35" spans="1:14" ht="45" customHeight="1" x14ac:dyDescent="0.3">
      <c r="A35" s="6">
        <v>1670</v>
      </c>
      <c r="B35" s="6" t="s">
        <v>13</v>
      </c>
      <c r="C35" s="6">
        <v>167002</v>
      </c>
      <c r="D35" s="6" t="s">
        <v>14</v>
      </c>
      <c r="E35" s="6" t="s">
        <v>15</v>
      </c>
      <c r="F35" s="6" t="s">
        <v>131</v>
      </c>
      <c r="G35" s="6" t="s">
        <v>17</v>
      </c>
      <c r="H35" s="7">
        <v>39</v>
      </c>
      <c r="I35" s="8" t="s">
        <v>152</v>
      </c>
      <c r="J35" s="72"/>
      <c r="K35" s="74"/>
      <c r="L35" s="74"/>
      <c r="M35" s="6"/>
      <c r="N35" s="5"/>
    </row>
    <row r="36" spans="1:14" ht="45" customHeight="1" x14ac:dyDescent="0.3">
      <c r="A36" s="6">
        <v>1670</v>
      </c>
      <c r="B36" s="6" t="s">
        <v>13</v>
      </c>
      <c r="C36" s="6">
        <v>167002</v>
      </c>
      <c r="D36" s="6" t="s">
        <v>14</v>
      </c>
      <c r="E36" s="6" t="s">
        <v>15</v>
      </c>
      <c r="F36" s="6" t="s">
        <v>131</v>
      </c>
      <c r="G36" s="6" t="s">
        <v>17</v>
      </c>
      <c r="H36" s="7">
        <v>40</v>
      </c>
      <c r="I36" s="8" t="s">
        <v>134</v>
      </c>
      <c r="J36" s="72"/>
      <c r="K36" s="74"/>
      <c r="L36" s="74"/>
      <c r="M36" s="6"/>
      <c r="N36" s="5"/>
    </row>
    <row r="37" spans="1:14" ht="45" customHeight="1" x14ac:dyDescent="0.3">
      <c r="A37" s="6">
        <v>1670</v>
      </c>
      <c r="B37" s="6" t="s">
        <v>13</v>
      </c>
      <c r="C37" s="6">
        <v>167002</v>
      </c>
      <c r="D37" s="6" t="s">
        <v>14</v>
      </c>
      <c r="E37" s="6" t="s">
        <v>15</v>
      </c>
      <c r="F37" s="6" t="s">
        <v>131</v>
      </c>
      <c r="G37" s="6" t="s">
        <v>17</v>
      </c>
      <c r="H37" s="7">
        <v>41</v>
      </c>
      <c r="I37" s="8" t="s">
        <v>135</v>
      </c>
      <c r="J37" s="72"/>
      <c r="K37" s="74"/>
      <c r="L37" s="74"/>
      <c r="M37" s="6"/>
      <c r="N37" s="5"/>
    </row>
    <row r="38" spans="1:14" ht="45" customHeight="1" x14ac:dyDescent="0.3">
      <c r="A38" s="6">
        <v>1670</v>
      </c>
      <c r="B38" s="6" t="s">
        <v>13</v>
      </c>
      <c r="C38" s="6">
        <v>167002</v>
      </c>
      <c r="D38" s="6" t="s">
        <v>14</v>
      </c>
      <c r="E38" s="6" t="s">
        <v>15</v>
      </c>
      <c r="F38" s="6" t="s">
        <v>131</v>
      </c>
      <c r="G38" s="6" t="s">
        <v>17</v>
      </c>
      <c r="H38" s="7">
        <v>42</v>
      </c>
      <c r="I38" s="8" t="s">
        <v>139</v>
      </c>
      <c r="J38" s="72">
        <v>1</v>
      </c>
      <c r="K38" s="74">
        <v>700000</v>
      </c>
      <c r="L38" s="74">
        <f t="shared" si="1"/>
        <v>700000</v>
      </c>
      <c r="M38" s="6"/>
      <c r="N38" s="5"/>
    </row>
    <row r="39" spans="1:14" ht="45" customHeight="1" x14ac:dyDescent="0.3">
      <c r="A39" s="6">
        <v>1670</v>
      </c>
      <c r="B39" s="6" t="s">
        <v>13</v>
      </c>
      <c r="C39" s="6">
        <v>167002</v>
      </c>
      <c r="D39" s="6" t="s">
        <v>14</v>
      </c>
      <c r="E39" s="6" t="s">
        <v>15</v>
      </c>
      <c r="F39" s="6" t="s">
        <v>131</v>
      </c>
      <c r="G39" s="6" t="s">
        <v>17</v>
      </c>
      <c r="H39" s="7">
        <v>43</v>
      </c>
      <c r="I39" s="8" t="s">
        <v>153</v>
      </c>
      <c r="J39" s="72"/>
      <c r="K39" s="74"/>
      <c r="L39" s="74"/>
      <c r="M39" s="6"/>
      <c r="N39" s="5"/>
    </row>
    <row r="40" spans="1:14" ht="45" customHeight="1" x14ac:dyDescent="0.3">
      <c r="A40" s="6">
        <v>1670</v>
      </c>
      <c r="B40" s="6" t="s">
        <v>13</v>
      </c>
      <c r="C40" s="6">
        <v>167002</v>
      </c>
      <c r="D40" s="6" t="s">
        <v>14</v>
      </c>
      <c r="E40" s="6" t="s">
        <v>15</v>
      </c>
      <c r="F40" s="6" t="s">
        <v>131</v>
      </c>
      <c r="G40" s="6" t="s">
        <v>17</v>
      </c>
      <c r="H40" s="7">
        <v>44</v>
      </c>
      <c r="I40" s="8" t="s">
        <v>134</v>
      </c>
      <c r="J40" s="72"/>
      <c r="K40" s="74"/>
      <c r="L40" s="74"/>
      <c r="M40" s="6"/>
      <c r="N40" s="5"/>
    </row>
    <row r="41" spans="1:14" ht="45" customHeight="1" x14ac:dyDescent="0.3">
      <c r="A41" s="6">
        <v>1670</v>
      </c>
      <c r="B41" s="6" t="s">
        <v>13</v>
      </c>
      <c r="C41" s="6">
        <v>167002</v>
      </c>
      <c r="D41" s="6" t="s">
        <v>14</v>
      </c>
      <c r="E41" s="6" t="s">
        <v>15</v>
      </c>
      <c r="F41" s="6" t="s">
        <v>131</v>
      </c>
      <c r="G41" s="6" t="s">
        <v>17</v>
      </c>
      <c r="H41" s="7">
        <v>45</v>
      </c>
      <c r="I41" s="8" t="s">
        <v>91</v>
      </c>
      <c r="J41" s="72"/>
      <c r="K41" s="74"/>
      <c r="L41" s="74"/>
      <c r="M41" s="6"/>
      <c r="N41" s="5"/>
    </row>
    <row r="42" spans="1:14" ht="45" customHeight="1" x14ac:dyDescent="0.3">
      <c r="A42" s="6">
        <v>1670</v>
      </c>
      <c r="B42" s="6" t="s">
        <v>13</v>
      </c>
      <c r="C42" s="6">
        <v>167001</v>
      </c>
      <c r="D42" s="6" t="s">
        <v>75</v>
      </c>
      <c r="E42" s="6" t="s">
        <v>15</v>
      </c>
      <c r="F42" s="6" t="s">
        <v>131</v>
      </c>
      <c r="G42" s="6" t="s">
        <v>17</v>
      </c>
      <c r="H42" s="7">
        <v>53</v>
      </c>
      <c r="I42" s="8" t="s">
        <v>154</v>
      </c>
      <c r="J42" s="6">
        <v>1</v>
      </c>
      <c r="K42" s="11">
        <v>400000</v>
      </c>
      <c r="L42" s="11">
        <f t="shared" si="1"/>
        <v>400000</v>
      </c>
      <c r="M42" s="6"/>
      <c r="N42" s="5"/>
    </row>
    <row r="43" spans="1:14" ht="45" customHeight="1" x14ac:dyDescent="0.3">
      <c r="A43" s="6">
        <v>1670</v>
      </c>
      <c r="B43" s="6" t="s">
        <v>13</v>
      </c>
      <c r="C43" s="6">
        <v>167002</v>
      </c>
      <c r="D43" s="6" t="s">
        <v>14</v>
      </c>
      <c r="E43" s="6" t="s">
        <v>15</v>
      </c>
      <c r="F43" s="6" t="s">
        <v>131</v>
      </c>
      <c r="G43" s="6" t="s">
        <v>17</v>
      </c>
      <c r="H43" s="7">
        <v>57</v>
      </c>
      <c r="I43" s="8" t="s">
        <v>155</v>
      </c>
      <c r="J43" s="6">
        <v>1</v>
      </c>
      <c r="K43" s="11">
        <v>515000</v>
      </c>
      <c r="L43" s="11">
        <f t="shared" si="1"/>
        <v>515000</v>
      </c>
      <c r="M43" s="6"/>
      <c r="N43" s="5"/>
    </row>
    <row r="44" spans="1:14" ht="45" customHeight="1" x14ac:dyDescent="0.3">
      <c r="A44" s="6">
        <v>1655</v>
      </c>
      <c r="B44" s="6" t="s">
        <v>71</v>
      </c>
      <c r="C44" s="6">
        <v>165522</v>
      </c>
      <c r="D44" s="6" t="s">
        <v>72</v>
      </c>
      <c r="E44" s="6" t="s">
        <v>15</v>
      </c>
      <c r="F44" s="6" t="s">
        <v>131</v>
      </c>
      <c r="G44" s="6" t="s">
        <v>156</v>
      </c>
      <c r="H44" s="7">
        <v>81</v>
      </c>
      <c r="I44" s="8" t="s">
        <v>157</v>
      </c>
      <c r="J44" s="6">
        <v>1</v>
      </c>
      <c r="K44" s="11">
        <v>500000</v>
      </c>
      <c r="L44" s="11">
        <f t="shared" si="1"/>
        <v>500000</v>
      </c>
      <c r="M44" s="6"/>
      <c r="N44" s="5"/>
    </row>
    <row r="45" spans="1:14" x14ac:dyDescent="0.3">
      <c r="L45" s="12">
        <f>SUM(L2:L44)</f>
        <v>8415000</v>
      </c>
    </row>
  </sheetData>
  <mergeCells count="30">
    <mergeCell ref="J2:J5"/>
    <mergeCell ref="K2:K5"/>
    <mergeCell ref="L2:L5"/>
    <mergeCell ref="J6:J9"/>
    <mergeCell ref="K6:K9"/>
    <mergeCell ref="L6:L9"/>
    <mergeCell ref="J10:J13"/>
    <mergeCell ref="K10:K13"/>
    <mergeCell ref="L10:L13"/>
    <mergeCell ref="J14:J17"/>
    <mergeCell ref="K14:K17"/>
    <mergeCell ref="L14:L17"/>
    <mergeCell ref="J18:J21"/>
    <mergeCell ref="K18:K21"/>
    <mergeCell ref="L18:L21"/>
    <mergeCell ref="J22:J25"/>
    <mergeCell ref="K22:K25"/>
    <mergeCell ref="L22:L25"/>
    <mergeCell ref="J26:J29"/>
    <mergeCell ref="K26:K29"/>
    <mergeCell ref="L26:L29"/>
    <mergeCell ref="J38:J41"/>
    <mergeCell ref="K38:K41"/>
    <mergeCell ref="L38:L41"/>
    <mergeCell ref="J30:J33"/>
    <mergeCell ref="K30:K33"/>
    <mergeCell ref="L30:L33"/>
    <mergeCell ref="J34:J37"/>
    <mergeCell ref="K34:K37"/>
    <mergeCell ref="L34:L37"/>
  </mergeCells>
  <pageMargins left="0.25" right="0.25" top="0.75" bottom="0.75" header="0.3" footer="0.3"/>
  <pageSetup paperSize="5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zoomScale="70" zoomScaleNormal="70" workbookViewId="0">
      <pane ySplit="1" topLeftCell="A20" activePane="bottomLeft" state="frozen"/>
      <selection pane="bottomLeft" activeCell="L38" sqref="L38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158</v>
      </c>
      <c r="G2" s="6" t="s">
        <v>17</v>
      </c>
      <c r="H2" s="7">
        <v>23</v>
      </c>
      <c r="I2" s="8" t="s">
        <v>159</v>
      </c>
      <c r="J2" s="72">
        <v>1</v>
      </c>
      <c r="K2" s="74">
        <v>600000</v>
      </c>
      <c r="L2" s="74">
        <f t="shared" ref="L2:L17" si="0">J2*K2</f>
        <v>600000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158</v>
      </c>
      <c r="G3" s="6" t="s">
        <v>17</v>
      </c>
      <c r="H3" s="7">
        <v>24</v>
      </c>
      <c r="I3" s="8" t="s">
        <v>160</v>
      </c>
      <c r="J3" s="72"/>
      <c r="K3" s="74"/>
      <c r="L3" s="74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158</v>
      </c>
      <c r="G4" s="6" t="s">
        <v>17</v>
      </c>
      <c r="H4" s="7">
        <v>27</v>
      </c>
      <c r="I4" s="8" t="s">
        <v>161</v>
      </c>
      <c r="J4" s="72">
        <v>1</v>
      </c>
      <c r="K4" s="74">
        <v>600000</v>
      </c>
      <c r="L4" s="74">
        <f t="shared" si="0"/>
        <v>600000</v>
      </c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158</v>
      </c>
      <c r="G5" s="6" t="s">
        <v>17</v>
      </c>
      <c r="H5" s="7">
        <v>28</v>
      </c>
      <c r="I5" s="8" t="s">
        <v>160</v>
      </c>
      <c r="J5" s="72"/>
      <c r="K5" s="74"/>
      <c r="L5" s="74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158</v>
      </c>
      <c r="G6" s="6" t="s">
        <v>17</v>
      </c>
      <c r="H6" s="7">
        <v>25</v>
      </c>
      <c r="I6" s="8" t="s">
        <v>162</v>
      </c>
      <c r="J6" s="72">
        <v>1</v>
      </c>
      <c r="K6" s="74">
        <v>600000</v>
      </c>
      <c r="L6" s="74">
        <f t="shared" si="0"/>
        <v>600000</v>
      </c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158</v>
      </c>
      <c r="G7" s="6" t="s">
        <v>17</v>
      </c>
      <c r="H7" s="7">
        <v>26</v>
      </c>
      <c r="I7" s="8" t="s">
        <v>160</v>
      </c>
      <c r="J7" s="72"/>
      <c r="K7" s="74"/>
      <c r="L7" s="74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158</v>
      </c>
      <c r="G8" s="6" t="s">
        <v>17</v>
      </c>
      <c r="H8" s="7">
        <v>29</v>
      </c>
      <c r="I8" s="8" t="s">
        <v>163</v>
      </c>
      <c r="J8" s="6">
        <v>1</v>
      </c>
      <c r="K8" s="11">
        <v>600000</v>
      </c>
      <c r="L8" s="11">
        <f t="shared" si="0"/>
        <v>600000</v>
      </c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158</v>
      </c>
      <c r="G9" s="6" t="s">
        <v>17</v>
      </c>
      <c r="H9" s="7">
        <v>30</v>
      </c>
      <c r="I9" s="8" t="s">
        <v>164</v>
      </c>
      <c r="J9" s="6">
        <v>1</v>
      </c>
      <c r="K9" s="11">
        <v>600000</v>
      </c>
      <c r="L9" s="11">
        <f>J9*K8</f>
        <v>600000</v>
      </c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158</v>
      </c>
      <c r="G10" s="6" t="s">
        <v>17</v>
      </c>
      <c r="H10" s="7">
        <v>32</v>
      </c>
      <c r="I10" s="8" t="s">
        <v>165</v>
      </c>
      <c r="J10" s="6">
        <v>1</v>
      </c>
      <c r="K10" s="11">
        <v>590000</v>
      </c>
      <c r="L10" s="11">
        <f t="shared" si="0"/>
        <v>590000</v>
      </c>
      <c r="M10" s="6"/>
      <c r="N10" s="5"/>
    </row>
    <row r="11" spans="1:14" ht="45" customHeight="1" x14ac:dyDescent="0.3">
      <c r="A11" s="6">
        <v>1655</v>
      </c>
      <c r="B11" s="6" t="s">
        <v>71</v>
      </c>
      <c r="C11" s="6">
        <v>165522</v>
      </c>
      <c r="D11" s="6" t="s">
        <v>166</v>
      </c>
      <c r="E11" s="6" t="s">
        <v>15</v>
      </c>
      <c r="F11" s="6" t="s">
        <v>158</v>
      </c>
      <c r="G11" s="6" t="s">
        <v>17</v>
      </c>
      <c r="H11" s="7">
        <v>33</v>
      </c>
      <c r="I11" s="8" t="s">
        <v>167</v>
      </c>
      <c r="J11" s="6">
        <v>1</v>
      </c>
      <c r="K11" s="11">
        <v>550000</v>
      </c>
      <c r="L11" s="11">
        <f t="shared" si="0"/>
        <v>550000</v>
      </c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158</v>
      </c>
      <c r="G12" s="6" t="s">
        <v>17</v>
      </c>
      <c r="H12" s="7">
        <v>34</v>
      </c>
      <c r="I12" s="8" t="s">
        <v>168</v>
      </c>
      <c r="J12" s="72">
        <v>1</v>
      </c>
      <c r="K12" s="74">
        <v>600000</v>
      </c>
      <c r="L12" s="74">
        <f t="shared" si="0"/>
        <v>600000</v>
      </c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158</v>
      </c>
      <c r="G13" s="6" t="s">
        <v>17</v>
      </c>
      <c r="H13" s="7">
        <v>35</v>
      </c>
      <c r="I13" s="8" t="s">
        <v>169</v>
      </c>
      <c r="J13" s="72"/>
      <c r="K13" s="74"/>
      <c r="L13" s="74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158</v>
      </c>
      <c r="G14" s="6" t="s">
        <v>17</v>
      </c>
      <c r="H14" s="7">
        <v>36</v>
      </c>
      <c r="I14" s="8" t="s">
        <v>170</v>
      </c>
      <c r="J14" s="72"/>
      <c r="K14" s="74"/>
      <c r="L14" s="74"/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158</v>
      </c>
      <c r="G15" s="6" t="s">
        <v>17</v>
      </c>
      <c r="H15" s="7">
        <v>37</v>
      </c>
      <c r="I15" s="8" t="s">
        <v>171</v>
      </c>
      <c r="J15" s="72"/>
      <c r="K15" s="74"/>
      <c r="L15" s="74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158</v>
      </c>
      <c r="G16" s="6" t="s">
        <v>17</v>
      </c>
      <c r="H16" s="7">
        <v>43</v>
      </c>
      <c r="I16" s="8" t="s">
        <v>172</v>
      </c>
      <c r="J16" s="6"/>
      <c r="K16" s="11"/>
      <c r="L16" s="11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158</v>
      </c>
      <c r="G17" s="6" t="s">
        <v>17</v>
      </c>
      <c r="H17" s="7">
        <v>44</v>
      </c>
      <c r="I17" s="8" t="s">
        <v>173</v>
      </c>
      <c r="J17" s="72">
        <v>1</v>
      </c>
      <c r="K17" s="74">
        <v>600000</v>
      </c>
      <c r="L17" s="74">
        <f t="shared" si="0"/>
        <v>600000</v>
      </c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158</v>
      </c>
      <c r="G18" s="6" t="s">
        <v>17</v>
      </c>
      <c r="H18" s="7">
        <v>56</v>
      </c>
      <c r="I18" s="8" t="s">
        <v>174</v>
      </c>
      <c r="J18" s="72"/>
      <c r="K18" s="74"/>
      <c r="L18" s="74"/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158</v>
      </c>
      <c r="G19" s="6" t="s">
        <v>17</v>
      </c>
      <c r="H19" s="7">
        <v>45</v>
      </c>
      <c r="I19" s="8" t="s">
        <v>175</v>
      </c>
      <c r="J19" s="72"/>
      <c r="K19" s="74"/>
      <c r="L19" s="74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158</v>
      </c>
      <c r="G20" s="6" t="s">
        <v>17</v>
      </c>
      <c r="H20" s="7">
        <v>46</v>
      </c>
      <c r="I20" s="8" t="s">
        <v>176</v>
      </c>
      <c r="J20" s="72"/>
      <c r="K20" s="74"/>
      <c r="L20" s="74"/>
      <c r="M20" s="6"/>
      <c r="N20" s="5"/>
    </row>
    <row r="21" spans="1:14" ht="45" customHeight="1" x14ac:dyDescent="0.3">
      <c r="A21" s="6">
        <v>1680</v>
      </c>
      <c r="B21" s="6" t="s">
        <v>106</v>
      </c>
      <c r="C21" s="6">
        <v>168002</v>
      </c>
      <c r="D21" s="6" t="s">
        <v>107</v>
      </c>
      <c r="E21" s="6" t="s">
        <v>15</v>
      </c>
      <c r="F21" s="6" t="s">
        <v>158</v>
      </c>
      <c r="G21" s="6" t="s">
        <v>108</v>
      </c>
      <c r="H21" s="7">
        <v>82</v>
      </c>
      <c r="I21" s="8" t="s">
        <v>177</v>
      </c>
      <c r="J21" s="6">
        <v>1</v>
      </c>
      <c r="K21" s="11">
        <v>600000</v>
      </c>
      <c r="L21" s="11">
        <f t="shared" ref="L21:L39" si="1">J21*K21</f>
        <v>600000</v>
      </c>
      <c r="M21" s="6"/>
      <c r="N21" s="5"/>
    </row>
    <row r="22" spans="1:14" ht="45" customHeight="1" x14ac:dyDescent="0.3">
      <c r="A22" s="6">
        <v>1665</v>
      </c>
      <c r="B22" s="6" t="s">
        <v>82</v>
      </c>
      <c r="C22" s="6">
        <v>166501</v>
      </c>
      <c r="D22" s="6" t="s">
        <v>83</v>
      </c>
      <c r="E22" s="6" t="s">
        <v>15</v>
      </c>
      <c r="F22" s="6" t="s">
        <v>158</v>
      </c>
      <c r="G22" s="6" t="s">
        <v>178</v>
      </c>
      <c r="H22" s="7">
        <v>92</v>
      </c>
      <c r="I22" s="8" t="s">
        <v>84</v>
      </c>
      <c r="J22" s="6">
        <v>1</v>
      </c>
      <c r="K22" s="11">
        <v>656572</v>
      </c>
      <c r="L22" s="11">
        <f t="shared" si="1"/>
        <v>656572</v>
      </c>
      <c r="M22" s="6"/>
      <c r="N22" s="5"/>
    </row>
    <row r="23" spans="1:14" ht="27.6" x14ac:dyDescent="0.3">
      <c r="A23" s="50">
        <v>1670</v>
      </c>
      <c r="B23" s="50" t="s">
        <v>13</v>
      </c>
      <c r="C23" s="50">
        <v>167002</v>
      </c>
      <c r="D23" s="50" t="s">
        <v>14</v>
      </c>
      <c r="E23" s="50" t="s">
        <v>15</v>
      </c>
      <c r="F23" s="50" t="s">
        <v>158</v>
      </c>
      <c r="G23" s="50" t="s">
        <v>17</v>
      </c>
      <c r="I23" s="55" t="s">
        <v>495</v>
      </c>
      <c r="J23" s="43">
        <v>1</v>
      </c>
      <c r="K23" s="24">
        <v>300000</v>
      </c>
      <c r="L23" s="51">
        <f t="shared" si="1"/>
        <v>300000</v>
      </c>
    </row>
    <row r="24" spans="1:14" ht="27.6" x14ac:dyDescent="0.3">
      <c r="A24" s="50">
        <v>1671</v>
      </c>
      <c r="B24" s="50" t="s">
        <v>13</v>
      </c>
      <c r="C24" s="50">
        <v>167003</v>
      </c>
      <c r="D24" s="50" t="s">
        <v>14</v>
      </c>
      <c r="E24" s="50" t="s">
        <v>15</v>
      </c>
      <c r="F24" s="50" t="s">
        <v>158</v>
      </c>
      <c r="G24" s="50" t="s">
        <v>17</v>
      </c>
      <c r="I24" s="55" t="s">
        <v>496</v>
      </c>
      <c r="J24" s="43">
        <v>1</v>
      </c>
      <c r="K24" s="49">
        <v>300000</v>
      </c>
      <c r="L24" s="51">
        <f t="shared" si="1"/>
        <v>300000</v>
      </c>
    </row>
    <row r="25" spans="1:14" ht="27.6" x14ac:dyDescent="0.3">
      <c r="A25" s="50">
        <v>1672</v>
      </c>
      <c r="B25" s="50" t="s">
        <v>13</v>
      </c>
      <c r="C25" s="50">
        <v>167004</v>
      </c>
      <c r="D25" s="50" t="s">
        <v>14</v>
      </c>
      <c r="E25" s="50" t="s">
        <v>15</v>
      </c>
      <c r="F25" s="50" t="s">
        <v>158</v>
      </c>
      <c r="G25" s="50" t="s">
        <v>17</v>
      </c>
      <c r="I25" s="55" t="s">
        <v>497</v>
      </c>
      <c r="J25" s="43">
        <v>1</v>
      </c>
      <c r="K25" s="49">
        <v>300000</v>
      </c>
      <c r="L25" s="51">
        <f t="shared" si="1"/>
        <v>300000</v>
      </c>
    </row>
    <row r="26" spans="1:14" ht="27.6" x14ac:dyDescent="0.3">
      <c r="A26" s="50">
        <v>1673</v>
      </c>
      <c r="B26" s="50" t="s">
        <v>13</v>
      </c>
      <c r="C26" s="50">
        <v>167005</v>
      </c>
      <c r="D26" s="50" t="s">
        <v>14</v>
      </c>
      <c r="E26" s="50" t="s">
        <v>15</v>
      </c>
      <c r="F26" s="50" t="s">
        <v>158</v>
      </c>
      <c r="G26" s="50" t="s">
        <v>17</v>
      </c>
      <c r="I26" s="55" t="s">
        <v>498</v>
      </c>
      <c r="J26" s="43">
        <v>1</v>
      </c>
      <c r="K26" s="49">
        <v>300000</v>
      </c>
      <c r="L26" s="51">
        <f t="shared" si="1"/>
        <v>300000</v>
      </c>
    </row>
    <row r="27" spans="1:14" ht="27.6" x14ac:dyDescent="0.3">
      <c r="A27" s="50">
        <v>1674</v>
      </c>
      <c r="B27" s="50" t="s">
        <v>13</v>
      </c>
      <c r="C27" s="50">
        <v>167006</v>
      </c>
      <c r="D27" s="50" t="s">
        <v>14</v>
      </c>
      <c r="E27" s="50" t="s">
        <v>15</v>
      </c>
      <c r="F27" s="50" t="s">
        <v>158</v>
      </c>
      <c r="G27" s="50" t="s">
        <v>17</v>
      </c>
      <c r="I27" s="55" t="s">
        <v>499</v>
      </c>
      <c r="J27" s="43">
        <v>1</v>
      </c>
      <c r="K27" s="49">
        <v>300000</v>
      </c>
      <c r="L27" s="51">
        <f t="shared" si="1"/>
        <v>300000</v>
      </c>
    </row>
    <row r="28" spans="1:14" ht="27.6" x14ac:dyDescent="0.3">
      <c r="A28" s="50">
        <v>1675</v>
      </c>
      <c r="B28" s="50" t="s">
        <v>13</v>
      </c>
      <c r="C28" s="50">
        <v>167007</v>
      </c>
      <c r="D28" s="50" t="s">
        <v>14</v>
      </c>
      <c r="E28" s="50" t="s">
        <v>15</v>
      </c>
      <c r="F28" s="50" t="s">
        <v>158</v>
      </c>
      <c r="G28" s="50" t="s">
        <v>17</v>
      </c>
      <c r="I28" s="55" t="s">
        <v>500</v>
      </c>
      <c r="J28" s="43">
        <v>1</v>
      </c>
      <c r="K28" s="49">
        <v>300000</v>
      </c>
      <c r="L28" s="51">
        <f t="shared" si="1"/>
        <v>300000</v>
      </c>
    </row>
    <row r="29" spans="1:14" ht="27.6" x14ac:dyDescent="0.3">
      <c r="A29" s="50">
        <v>1676</v>
      </c>
      <c r="B29" s="50" t="s">
        <v>13</v>
      </c>
      <c r="C29" s="50">
        <v>167008</v>
      </c>
      <c r="D29" s="50" t="s">
        <v>14</v>
      </c>
      <c r="E29" s="50" t="s">
        <v>15</v>
      </c>
      <c r="F29" s="50" t="s">
        <v>158</v>
      </c>
      <c r="G29" s="50" t="s">
        <v>17</v>
      </c>
      <c r="I29" s="55" t="s">
        <v>501</v>
      </c>
      <c r="J29" s="43">
        <v>1</v>
      </c>
      <c r="K29" s="49">
        <v>300000</v>
      </c>
      <c r="L29" s="51">
        <f t="shared" si="1"/>
        <v>300000</v>
      </c>
    </row>
    <row r="30" spans="1:14" ht="27.6" x14ac:dyDescent="0.3">
      <c r="A30" s="50">
        <v>1677</v>
      </c>
      <c r="B30" s="50" t="s">
        <v>13</v>
      </c>
      <c r="C30" s="50">
        <v>167009</v>
      </c>
      <c r="D30" s="50" t="s">
        <v>14</v>
      </c>
      <c r="E30" s="50" t="s">
        <v>15</v>
      </c>
      <c r="F30" s="50" t="s">
        <v>158</v>
      </c>
      <c r="G30" s="50" t="s">
        <v>17</v>
      </c>
      <c r="I30" s="55" t="s">
        <v>502</v>
      </c>
      <c r="J30" s="43">
        <v>1</v>
      </c>
      <c r="K30" s="49">
        <v>300000</v>
      </c>
      <c r="L30" s="51">
        <f t="shared" si="1"/>
        <v>300000</v>
      </c>
    </row>
    <row r="31" spans="1:14" ht="27.6" x14ac:dyDescent="0.3">
      <c r="A31" s="50">
        <v>1678</v>
      </c>
      <c r="B31" s="50" t="s">
        <v>13</v>
      </c>
      <c r="C31" s="50">
        <v>167010</v>
      </c>
      <c r="D31" s="50" t="s">
        <v>14</v>
      </c>
      <c r="E31" s="50" t="s">
        <v>15</v>
      </c>
      <c r="F31" s="50" t="s">
        <v>158</v>
      </c>
      <c r="G31" s="50" t="s">
        <v>17</v>
      </c>
      <c r="I31" s="55" t="s">
        <v>503</v>
      </c>
      <c r="J31" s="43">
        <v>1</v>
      </c>
      <c r="K31" s="49">
        <v>300000</v>
      </c>
      <c r="L31" s="51">
        <f t="shared" si="1"/>
        <v>300000</v>
      </c>
    </row>
    <row r="32" spans="1:14" ht="27.6" x14ac:dyDescent="0.3">
      <c r="A32" s="50">
        <v>1679</v>
      </c>
      <c r="B32" s="50" t="s">
        <v>13</v>
      </c>
      <c r="C32" s="50">
        <v>167011</v>
      </c>
      <c r="D32" s="50" t="s">
        <v>14</v>
      </c>
      <c r="E32" s="50" t="s">
        <v>15</v>
      </c>
      <c r="F32" s="50" t="s">
        <v>158</v>
      </c>
      <c r="G32" s="50" t="s">
        <v>17</v>
      </c>
      <c r="I32" s="55" t="s">
        <v>504</v>
      </c>
      <c r="J32" s="43">
        <v>1</v>
      </c>
      <c r="K32" s="49">
        <v>300000</v>
      </c>
      <c r="L32" s="51">
        <f t="shared" si="1"/>
        <v>300000</v>
      </c>
    </row>
    <row r="33" spans="1:12" ht="27.6" x14ac:dyDescent="0.3">
      <c r="A33" s="50">
        <v>1680</v>
      </c>
      <c r="B33" s="50" t="s">
        <v>13</v>
      </c>
      <c r="C33" s="50">
        <v>167012</v>
      </c>
      <c r="D33" s="50" t="s">
        <v>14</v>
      </c>
      <c r="E33" s="50" t="s">
        <v>15</v>
      </c>
      <c r="F33" s="50" t="s">
        <v>158</v>
      </c>
      <c r="G33" s="50" t="s">
        <v>17</v>
      </c>
      <c r="I33" s="55" t="s">
        <v>505</v>
      </c>
      <c r="J33" s="43">
        <v>1</v>
      </c>
      <c r="K33" s="49">
        <v>300000</v>
      </c>
      <c r="L33" s="51">
        <f t="shared" si="1"/>
        <v>300000</v>
      </c>
    </row>
    <row r="34" spans="1:12" ht="27.6" x14ac:dyDescent="0.3">
      <c r="A34" s="50">
        <v>1681</v>
      </c>
      <c r="B34" s="50" t="s">
        <v>13</v>
      </c>
      <c r="C34" s="50">
        <v>167013</v>
      </c>
      <c r="D34" s="50" t="s">
        <v>14</v>
      </c>
      <c r="E34" s="50" t="s">
        <v>15</v>
      </c>
      <c r="F34" s="50" t="s">
        <v>158</v>
      </c>
      <c r="G34" s="50" t="s">
        <v>17</v>
      </c>
      <c r="I34" s="55" t="s">
        <v>506</v>
      </c>
      <c r="J34" s="43">
        <v>1</v>
      </c>
      <c r="K34" s="49">
        <v>300000</v>
      </c>
      <c r="L34" s="51">
        <f t="shared" si="1"/>
        <v>300000</v>
      </c>
    </row>
    <row r="35" spans="1:12" ht="27.6" x14ac:dyDescent="0.3">
      <c r="A35" s="50">
        <v>1682</v>
      </c>
      <c r="B35" s="50" t="s">
        <v>13</v>
      </c>
      <c r="C35" s="50">
        <v>167014</v>
      </c>
      <c r="D35" s="50" t="s">
        <v>14</v>
      </c>
      <c r="E35" s="50" t="s">
        <v>15</v>
      </c>
      <c r="F35" s="50" t="s">
        <v>158</v>
      </c>
      <c r="G35" s="50" t="s">
        <v>17</v>
      </c>
      <c r="I35" s="55" t="s">
        <v>507</v>
      </c>
      <c r="J35" s="43">
        <v>1</v>
      </c>
      <c r="K35" s="49">
        <v>300000</v>
      </c>
      <c r="L35" s="51">
        <f t="shared" si="1"/>
        <v>300000</v>
      </c>
    </row>
    <row r="36" spans="1:12" ht="27.6" x14ac:dyDescent="0.3">
      <c r="A36" s="50">
        <v>1683</v>
      </c>
      <c r="B36" s="50" t="s">
        <v>13</v>
      </c>
      <c r="C36" s="50">
        <v>167015</v>
      </c>
      <c r="D36" s="50" t="s">
        <v>14</v>
      </c>
      <c r="E36" s="50" t="s">
        <v>15</v>
      </c>
      <c r="F36" s="50" t="s">
        <v>158</v>
      </c>
      <c r="G36" s="50" t="s">
        <v>17</v>
      </c>
      <c r="I36" s="55" t="s">
        <v>508</v>
      </c>
      <c r="J36" s="43">
        <v>1</v>
      </c>
      <c r="K36" s="49">
        <v>300000</v>
      </c>
      <c r="L36" s="51">
        <f t="shared" si="1"/>
        <v>300000</v>
      </c>
    </row>
    <row r="37" spans="1:12" ht="27.6" x14ac:dyDescent="0.3">
      <c r="A37" s="50">
        <v>1684</v>
      </c>
      <c r="B37" s="50" t="s">
        <v>13</v>
      </c>
      <c r="C37" s="50">
        <v>167016</v>
      </c>
      <c r="D37" s="50" t="s">
        <v>14</v>
      </c>
      <c r="E37" s="50" t="s">
        <v>15</v>
      </c>
      <c r="F37" s="50" t="s">
        <v>158</v>
      </c>
      <c r="G37" s="50" t="s">
        <v>17</v>
      </c>
      <c r="I37" s="55" t="s">
        <v>509</v>
      </c>
      <c r="J37" s="43">
        <v>1</v>
      </c>
      <c r="K37" s="49">
        <v>300000</v>
      </c>
      <c r="L37" s="51">
        <f t="shared" si="1"/>
        <v>300000</v>
      </c>
    </row>
    <row r="38" spans="1:12" ht="27.6" x14ac:dyDescent="0.3">
      <c r="A38" s="50">
        <v>1685</v>
      </c>
      <c r="B38" s="50" t="s">
        <v>13</v>
      </c>
      <c r="C38" s="50">
        <v>167017</v>
      </c>
      <c r="D38" s="50" t="s">
        <v>14</v>
      </c>
      <c r="E38" s="50" t="s">
        <v>15</v>
      </c>
      <c r="F38" s="50" t="s">
        <v>158</v>
      </c>
      <c r="G38" s="50" t="s">
        <v>17</v>
      </c>
      <c r="I38" s="55" t="s">
        <v>510</v>
      </c>
      <c r="J38" s="43">
        <v>1</v>
      </c>
      <c r="K38" s="24">
        <v>900000</v>
      </c>
      <c r="L38" s="12">
        <f t="shared" si="1"/>
        <v>900000</v>
      </c>
    </row>
    <row r="39" spans="1:12" x14ac:dyDescent="0.3">
      <c r="I39" s="55" t="s">
        <v>511</v>
      </c>
      <c r="J39" s="43">
        <v>1</v>
      </c>
      <c r="K39" s="24">
        <v>250000</v>
      </c>
      <c r="L39" s="12">
        <f t="shared" si="1"/>
        <v>250000</v>
      </c>
    </row>
    <row r="40" spans="1:12" x14ac:dyDescent="0.3">
      <c r="L40" s="12">
        <f>SUM(L2:L39)</f>
        <v>12246572</v>
      </c>
    </row>
  </sheetData>
  <mergeCells count="15">
    <mergeCell ref="J2:J3"/>
    <mergeCell ref="K2:K3"/>
    <mergeCell ref="L2:L3"/>
    <mergeCell ref="J4:J5"/>
    <mergeCell ref="K4:K5"/>
    <mergeCell ref="L4:L5"/>
    <mergeCell ref="J17:J20"/>
    <mergeCell ref="K17:K20"/>
    <mergeCell ref="L17:L20"/>
    <mergeCell ref="J6:J7"/>
    <mergeCell ref="K6:K7"/>
    <mergeCell ref="L6:L7"/>
    <mergeCell ref="J12:J15"/>
    <mergeCell ref="K12:K15"/>
    <mergeCell ref="L12:L15"/>
  </mergeCells>
  <pageMargins left="0.25" right="0.25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C1" zoomScale="70" zoomScaleNormal="70" workbookViewId="0">
      <pane ySplit="1" topLeftCell="A32" activePane="bottomLeft" state="frozen"/>
      <selection pane="bottomLeft" activeCell="L43" sqref="L43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179</v>
      </c>
      <c r="G2" s="6" t="s">
        <v>17</v>
      </c>
      <c r="H2" s="7">
        <v>6</v>
      </c>
      <c r="I2" s="8" t="s">
        <v>180</v>
      </c>
      <c r="J2" s="72">
        <v>1</v>
      </c>
      <c r="K2" s="74">
        <v>500000</v>
      </c>
      <c r="L2" s="74">
        <f t="shared" ref="L2:L23" si="0">J2*K2</f>
        <v>500000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179</v>
      </c>
      <c r="G3" s="6" t="s">
        <v>17</v>
      </c>
      <c r="H3" s="7">
        <v>7</v>
      </c>
      <c r="I3" s="8" t="s">
        <v>181</v>
      </c>
      <c r="J3" s="72"/>
      <c r="K3" s="74"/>
      <c r="L3" s="74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179</v>
      </c>
      <c r="G4" s="6" t="s">
        <v>17</v>
      </c>
      <c r="H4" s="7">
        <v>8</v>
      </c>
      <c r="I4" s="8" t="s">
        <v>182</v>
      </c>
      <c r="J4" s="72"/>
      <c r="K4" s="74"/>
      <c r="L4" s="74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179</v>
      </c>
      <c r="G5" s="6" t="s">
        <v>17</v>
      </c>
      <c r="H5" s="7">
        <v>9</v>
      </c>
      <c r="I5" s="8" t="s">
        <v>183</v>
      </c>
      <c r="J5" s="72">
        <v>1</v>
      </c>
      <c r="K5" s="74">
        <v>500000</v>
      </c>
      <c r="L5" s="74">
        <f t="shared" si="0"/>
        <v>500000</v>
      </c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179</v>
      </c>
      <c r="G6" s="6" t="s">
        <v>17</v>
      </c>
      <c r="H6" s="7">
        <v>10</v>
      </c>
      <c r="I6" s="8" t="s">
        <v>184</v>
      </c>
      <c r="J6" s="72"/>
      <c r="K6" s="74"/>
      <c r="L6" s="74"/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179</v>
      </c>
      <c r="G7" s="6" t="s">
        <v>17</v>
      </c>
      <c r="H7" s="7">
        <v>11</v>
      </c>
      <c r="I7" s="8" t="s">
        <v>185</v>
      </c>
      <c r="J7" s="72"/>
      <c r="K7" s="74"/>
      <c r="L7" s="74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179</v>
      </c>
      <c r="G8" s="6" t="s">
        <v>17</v>
      </c>
      <c r="H8" s="7">
        <v>12</v>
      </c>
      <c r="I8" s="8" t="s">
        <v>186</v>
      </c>
      <c r="J8" s="72">
        <v>1</v>
      </c>
      <c r="K8" s="74">
        <v>500000</v>
      </c>
      <c r="L8" s="74">
        <f t="shared" si="0"/>
        <v>500000</v>
      </c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179</v>
      </c>
      <c r="G9" s="6" t="s">
        <v>17</v>
      </c>
      <c r="H9" s="7">
        <v>13</v>
      </c>
      <c r="I9" s="8" t="s">
        <v>187</v>
      </c>
      <c r="J9" s="72"/>
      <c r="K9" s="74"/>
      <c r="L9" s="74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179</v>
      </c>
      <c r="G10" s="6" t="s">
        <v>17</v>
      </c>
      <c r="H10" s="7">
        <v>14</v>
      </c>
      <c r="I10" s="8" t="s">
        <v>188</v>
      </c>
      <c r="J10" s="72"/>
      <c r="K10" s="74"/>
      <c r="L10" s="74"/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179</v>
      </c>
      <c r="G11" s="6" t="s">
        <v>17</v>
      </c>
      <c r="H11" s="7">
        <v>15</v>
      </c>
      <c r="I11" s="8" t="s">
        <v>189</v>
      </c>
      <c r="J11" s="72">
        <v>1</v>
      </c>
      <c r="K11" s="74">
        <v>500000</v>
      </c>
      <c r="L11" s="74">
        <f t="shared" si="0"/>
        <v>500000</v>
      </c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179</v>
      </c>
      <c r="G12" s="6" t="s">
        <v>17</v>
      </c>
      <c r="H12" s="7">
        <v>16</v>
      </c>
      <c r="I12" s="8" t="s">
        <v>190</v>
      </c>
      <c r="J12" s="72"/>
      <c r="K12" s="74"/>
      <c r="L12" s="74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179</v>
      </c>
      <c r="G13" s="6" t="s">
        <v>17</v>
      </c>
      <c r="H13" s="7">
        <v>17</v>
      </c>
      <c r="I13" s="8" t="s">
        <v>191</v>
      </c>
      <c r="J13" s="72"/>
      <c r="K13" s="74"/>
      <c r="L13" s="74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179</v>
      </c>
      <c r="G14" s="6" t="s">
        <v>17</v>
      </c>
      <c r="H14" s="7">
        <v>18</v>
      </c>
      <c r="I14" s="8" t="s">
        <v>192</v>
      </c>
      <c r="J14" s="72">
        <v>1</v>
      </c>
      <c r="K14" s="74">
        <v>500000</v>
      </c>
      <c r="L14" s="74">
        <f t="shared" si="0"/>
        <v>500000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179</v>
      </c>
      <c r="G15" s="6" t="s">
        <v>17</v>
      </c>
      <c r="H15" s="7">
        <v>19</v>
      </c>
      <c r="I15" s="8" t="s">
        <v>193</v>
      </c>
      <c r="J15" s="72"/>
      <c r="K15" s="74"/>
      <c r="L15" s="74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179</v>
      </c>
      <c r="G16" s="6" t="s">
        <v>17</v>
      </c>
      <c r="H16" s="7">
        <v>20</v>
      </c>
      <c r="I16" s="8" t="s">
        <v>194</v>
      </c>
      <c r="J16" s="72"/>
      <c r="K16" s="74"/>
      <c r="L16" s="74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179</v>
      </c>
      <c r="G17" s="6" t="s">
        <v>17</v>
      </c>
      <c r="H17" s="7">
        <v>21</v>
      </c>
      <c r="I17" s="8" t="s">
        <v>195</v>
      </c>
      <c r="J17" s="72">
        <v>1</v>
      </c>
      <c r="K17" s="74">
        <v>1333994</v>
      </c>
      <c r="L17" s="74">
        <f t="shared" si="0"/>
        <v>1333994</v>
      </c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179</v>
      </c>
      <c r="G18" s="6" t="s">
        <v>17</v>
      </c>
      <c r="H18" s="7">
        <v>22</v>
      </c>
      <c r="I18" s="8" t="s">
        <v>196</v>
      </c>
      <c r="J18" s="72"/>
      <c r="K18" s="74"/>
      <c r="L18" s="74"/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179</v>
      </c>
      <c r="G19" s="6" t="s">
        <v>17</v>
      </c>
      <c r="H19" s="7">
        <v>23</v>
      </c>
      <c r="I19" s="8" t="s">
        <v>197</v>
      </c>
      <c r="J19" s="72"/>
      <c r="K19" s="74"/>
      <c r="L19" s="74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179</v>
      </c>
      <c r="G20" s="6" t="s">
        <v>17</v>
      </c>
      <c r="H20" s="7">
        <v>24</v>
      </c>
      <c r="I20" s="8" t="s">
        <v>198</v>
      </c>
      <c r="J20" s="72">
        <v>1</v>
      </c>
      <c r="K20" s="74">
        <v>1333994</v>
      </c>
      <c r="L20" s="74">
        <f t="shared" si="0"/>
        <v>1333994</v>
      </c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179</v>
      </c>
      <c r="G21" s="6" t="s">
        <v>17</v>
      </c>
      <c r="H21" s="7">
        <v>25</v>
      </c>
      <c r="I21" s="8" t="s">
        <v>199</v>
      </c>
      <c r="J21" s="72"/>
      <c r="K21" s="74"/>
      <c r="L21" s="74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179</v>
      </c>
      <c r="G22" s="6" t="s">
        <v>17</v>
      </c>
      <c r="H22" s="7">
        <v>26</v>
      </c>
      <c r="I22" s="8" t="s">
        <v>200</v>
      </c>
      <c r="J22" s="72"/>
      <c r="K22" s="74"/>
      <c r="L22" s="74"/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179</v>
      </c>
      <c r="G23" s="6" t="s">
        <v>17</v>
      </c>
      <c r="H23" s="7">
        <v>27</v>
      </c>
      <c r="I23" s="8" t="s">
        <v>201</v>
      </c>
      <c r="J23" s="72">
        <v>1</v>
      </c>
      <c r="K23" s="74">
        <v>1333994</v>
      </c>
      <c r="L23" s="74">
        <f t="shared" si="0"/>
        <v>1333994</v>
      </c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179</v>
      </c>
      <c r="G24" s="6" t="s">
        <v>17</v>
      </c>
      <c r="H24" s="7">
        <v>28</v>
      </c>
      <c r="I24" s="8" t="s">
        <v>202</v>
      </c>
      <c r="J24" s="72"/>
      <c r="K24" s="74"/>
      <c r="L24" s="74"/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179</v>
      </c>
      <c r="G25" s="6" t="s">
        <v>17</v>
      </c>
      <c r="H25" s="7">
        <v>29</v>
      </c>
      <c r="I25" s="8" t="s">
        <v>203</v>
      </c>
      <c r="J25" s="72"/>
      <c r="K25" s="74"/>
      <c r="L25" s="74"/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179</v>
      </c>
      <c r="G26" s="6" t="s">
        <v>17</v>
      </c>
      <c r="H26" s="7">
        <v>30</v>
      </c>
      <c r="I26" s="8" t="s">
        <v>204</v>
      </c>
      <c r="J26" s="72">
        <v>1</v>
      </c>
      <c r="K26" s="74">
        <v>1333994</v>
      </c>
      <c r="L26" s="74">
        <f t="shared" ref="L26:L41" si="1">J26*K26</f>
        <v>1333994</v>
      </c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179</v>
      </c>
      <c r="G27" s="6" t="s">
        <v>17</v>
      </c>
      <c r="H27" s="7">
        <v>31</v>
      </c>
      <c r="I27" s="8" t="s">
        <v>205</v>
      </c>
      <c r="J27" s="72"/>
      <c r="K27" s="74"/>
      <c r="L27" s="74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179</v>
      </c>
      <c r="G28" s="6" t="s">
        <v>17</v>
      </c>
      <c r="H28" s="7">
        <v>32</v>
      </c>
      <c r="I28" s="8" t="s">
        <v>206</v>
      </c>
      <c r="J28" s="72"/>
      <c r="K28" s="74"/>
      <c r="L28" s="74"/>
      <c r="M28" s="6"/>
      <c r="N28" s="5"/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179</v>
      </c>
      <c r="G29" s="6" t="s">
        <v>17</v>
      </c>
      <c r="H29" s="7">
        <v>33</v>
      </c>
      <c r="I29" s="8" t="s">
        <v>207</v>
      </c>
      <c r="J29" s="72">
        <v>1</v>
      </c>
      <c r="K29" s="74">
        <v>1333994</v>
      </c>
      <c r="L29" s="74">
        <f t="shared" si="1"/>
        <v>1333994</v>
      </c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179</v>
      </c>
      <c r="G30" s="6" t="s">
        <v>17</v>
      </c>
      <c r="H30" s="7">
        <v>34</v>
      </c>
      <c r="I30" s="8" t="s">
        <v>208</v>
      </c>
      <c r="J30" s="72"/>
      <c r="K30" s="74"/>
      <c r="L30" s="74"/>
      <c r="M30" s="6"/>
      <c r="N30" s="5"/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179</v>
      </c>
      <c r="G31" s="6" t="s">
        <v>17</v>
      </c>
      <c r="H31" s="7">
        <v>35</v>
      </c>
      <c r="I31" s="8" t="s">
        <v>209</v>
      </c>
      <c r="J31" s="72"/>
      <c r="K31" s="74"/>
      <c r="L31" s="74"/>
      <c r="M31" s="6"/>
      <c r="N31" s="5"/>
    </row>
    <row r="32" spans="1:14" ht="45" customHeight="1" x14ac:dyDescent="0.3">
      <c r="A32" s="6">
        <v>1655</v>
      </c>
      <c r="B32" s="6" t="s">
        <v>71</v>
      </c>
      <c r="C32" s="6">
        <v>165522</v>
      </c>
      <c r="D32" s="6" t="s">
        <v>72</v>
      </c>
      <c r="E32" s="6" t="s">
        <v>15</v>
      </c>
      <c r="F32" s="6" t="s">
        <v>179</v>
      </c>
      <c r="G32" s="6" t="s">
        <v>17</v>
      </c>
      <c r="H32" s="7">
        <v>36</v>
      </c>
      <c r="I32" s="8" t="s">
        <v>210</v>
      </c>
      <c r="J32" s="6">
        <v>1</v>
      </c>
      <c r="K32" s="11">
        <v>800000</v>
      </c>
      <c r="L32" s="11">
        <f t="shared" si="1"/>
        <v>800000</v>
      </c>
      <c r="M32" s="6"/>
      <c r="N32" s="5"/>
    </row>
    <row r="33" spans="1:14" ht="45" customHeight="1" x14ac:dyDescent="0.3">
      <c r="A33" s="6">
        <v>1655</v>
      </c>
      <c r="B33" s="6" t="s">
        <v>71</v>
      </c>
      <c r="C33" s="6">
        <v>165522</v>
      </c>
      <c r="D33" s="6" t="s">
        <v>72</v>
      </c>
      <c r="E33" s="6" t="s">
        <v>15</v>
      </c>
      <c r="F33" s="6" t="s">
        <v>179</v>
      </c>
      <c r="G33" s="6" t="s">
        <v>17</v>
      </c>
      <c r="H33" s="7">
        <v>44</v>
      </c>
      <c r="I33" s="8" t="s">
        <v>211</v>
      </c>
      <c r="J33" s="6">
        <v>1</v>
      </c>
      <c r="K33" s="11">
        <v>800000</v>
      </c>
      <c r="L33" s="11">
        <f t="shared" si="1"/>
        <v>800000</v>
      </c>
      <c r="M33" s="6"/>
      <c r="N33" s="5"/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179</v>
      </c>
      <c r="G34" s="6" t="s">
        <v>212</v>
      </c>
      <c r="H34" s="7">
        <v>82</v>
      </c>
      <c r="I34" s="8" t="s">
        <v>213</v>
      </c>
      <c r="J34" s="72">
        <v>1</v>
      </c>
      <c r="K34" s="74">
        <v>700000</v>
      </c>
      <c r="L34" s="74">
        <f t="shared" si="1"/>
        <v>700000</v>
      </c>
      <c r="M34" s="6"/>
      <c r="N34" s="5"/>
    </row>
    <row r="35" spans="1:14" ht="45" customHeight="1" x14ac:dyDescent="0.3">
      <c r="A35" s="6">
        <v>1670</v>
      </c>
      <c r="B35" s="6" t="s">
        <v>13</v>
      </c>
      <c r="C35" s="6">
        <v>167002</v>
      </c>
      <c r="D35" s="6" t="s">
        <v>14</v>
      </c>
      <c r="E35" s="6" t="s">
        <v>15</v>
      </c>
      <c r="F35" s="6" t="s">
        <v>179</v>
      </c>
      <c r="G35" s="6" t="s">
        <v>212</v>
      </c>
      <c r="H35" s="7">
        <v>81</v>
      </c>
      <c r="I35" s="8" t="s">
        <v>214</v>
      </c>
      <c r="J35" s="72"/>
      <c r="K35" s="74"/>
      <c r="L35" s="74"/>
      <c r="M35" s="6"/>
      <c r="N35" s="5"/>
    </row>
    <row r="36" spans="1:14" ht="45" customHeight="1" x14ac:dyDescent="0.3">
      <c r="A36" s="6">
        <v>1670</v>
      </c>
      <c r="B36" s="6" t="s">
        <v>13</v>
      </c>
      <c r="C36" s="6">
        <v>167002</v>
      </c>
      <c r="D36" s="6" t="s">
        <v>14</v>
      </c>
      <c r="E36" s="6" t="s">
        <v>15</v>
      </c>
      <c r="F36" s="6" t="s">
        <v>179</v>
      </c>
      <c r="G36" s="6" t="s">
        <v>212</v>
      </c>
      <c r="H36" s="7">
        <v>83</v>
      </c>
      <c r="I36" s="8" t="s">
        <v>215</v>
      </c>
      <c r="J36" s="72"/>
      <c r="K36" s="74"/>
      <c r="L36" s="74"/>
      <c r="M36" s="6"/>
      <c r="N36" s="5"/>
    </row>
    <row r="37" spans="1:14" ht="45" customHeight="1" x14ac:dyDescent="0.3">
      <c r="A37" s="6">
        <v>1670</v>
      </c>
      <c r="B37" s="6" t="s">
        <v>13</v>
      </c>
      <c r="C37" s="6">
        <v>167002</v>
      </c>
      <c r="D37" s="6" t="s">
        <v>14</v>
      </c>
      <c r="E37" s="6" t="s">
        <v>15</v>
      </c>
      <c r="F37" s="6" t="s">
        <v>179</v>
      </c>
      <c r="G37" s="6" t="s">
        <v>212</v>
      </c>
      <c r="H37" s="7">
        <v>84</v>
      </c>
      <c r="I37" s="8" t="s">
        <v>216</v>
      </c>
      <c r="J37" s="72"/>
      <c r="K37" s="74"/>
      <c r="L37" s="74"/>
      <c r="M37" s="6"/>
      <c r="N37" s="5"/>
    </row>
    <row r="38" spans="1:14" ht="45" customHeight="1" x14ac:dyDescent="0.3">
      <c r="A38" s="6">
        <v>1670</v>
      </c>
      <c r="B38" s="6" t="s">
        <v>13</v>
      </c>
      <c r="C38" s="6">
        <v>167002</v>
      </c>
      <c r="D38" s="6" t="s">
        <v>14</v>
      </c>
      <c r="E38" s="6" t="s">
        <v>15</v>
      </c>
      <c r="F38" s="6" t="s">
        <v>179</v>
      </c>
      <c r="G38" s="6" t="s">
        <v>212</v>
      </c>
      <c r="H38" s="7">
        <v>90</v>
      </c>
      <c r="I38" s="8" t="s">
        <v>217</v>
      </c>
      <c r="J38" s="6">
        <v>1</v>
      </c>
      <c r="K38" s="11">
        <v>515000</v>
      </c>
      <c r="L38" s="11">
        <f t="shared" si="1"/>
        <v>515000</v>
      </c>
      <c r="M38" s="6"/>
      <c r="N38" s="5"/>
    </row>
    <row r="39" spans="1:14" ht="45" customHeight="1" x14ac:dyDescent="0.3">
      <c r="A39" s="6">
        <v>1670</v>
      </c>
      <c r="B39" s="6" t="s">
        <v>13</v>
      </c>
      <c r="C39" s="6">
        <v>167001</v>
      </c>
      <c r="D39" s="6" t="s">
        <v>75</v>
      </c>
      <c r="E39" s="6" t="s">
        <v>15</v>
      </c>
      <c r="F39" s="6" t="s">
        <v>179</v>
      </c>
      <c r="G39" s="6" t="s">
        <v>218</v>
      </c>
      <c r="H39" s="7">
        <v>108</v>
      </c>
      <c r="I39" s="8" t="s">
        <v>154</v>
      </c>
      <c r="J39" s="6">
        <v>1</v>
      </c>
      <c r="K39" s="11">
        <v>400000</v>
      </c>
      <c r="L39" s="11">
        <f t="shared" si="1"/>
        <v>400000</v>
      </c>
      <c r="M39" s="6"/>
      <c r="N39" s="5"/>
    </row>
    <row r="40" spans="1:14" ht="45" customHeight="1" x14ac:dyDescent="0.3">
      <c r="A40" s="6">
        <v>1670</v>
      </c>
      <c r="B40" s="6" t="s">
        <v>13</v>
      </c>
      <c r="C40" s="6">
        <v>167001</v>
      </c>
      <c r="D40" s="6" t="s">
        <v>75</v>
      </c>
      <c r="E40" s="6" t="s">
        <v>15</v>
      </c>
      <c r="F40" s="6" t="s">
        <v>179</v>
      </c>
      <c r="G40" s="6" t="s">
        <v>218</v>
      </c>
      <c r="H40" s="7">
        <v>111</v>
      </c>
      <c r="I40" s="8" t="s">
        <v>154</v>
      </c>
      <c r="J40" s="6">
        <v>1</v>
      </c>
      <c r="K40" s="11">
        <v>400000</v>
      </c>
      <c r="L40" s="11">
        <f t="shared" si="1"/>
        <v>400000</v>
      </c>
      <c r="M40" s="6"/>
      <c r="N40" s="5"/>
    </row>
    <row r="41" spans="1:14" ht="45" customHeight="1" x14ac:dyDescent="0.3">
      <c r="A41" s="6">
        <v>1655</v>
      </c>
      <c r="B41" s="6" t="s">
        <v>71</v>
      </c>
      <c r="C41" s="6">
        <v>165522</v>
      </c>
      <c r="D41" s="6" t="s">
        <v>72</v>
      </c>
      <c r="E41" s="6" t="s">
        <v>15</v>
      </c>
      <c r="F41" s="6" t="s">
        <v>179</v>
      </c>
      <c r="G41" s="6" t="s">
        <v>218</v>
      </c>
      <c r="H41" s="7">
        <v>116</v>
      </c>
      <c r="I41" s="8" t="s">
        <v>219</v>
      </c>
      <c r="J41" s="6">
        <v>1</v>
      </c>
      <c r="K41" s="11">
        <v>500000</v>
      </c>
      <c r="L41" s="11">
        <f t="shared" si="1"/>
        <v>500000</v>
      </c>
      <c r="M41" s="6" t="s">
        <v>80</v>
      </c>
      <c r="N41" s="5"/>
    </row>
    <row r="42" spans="1:14" x14ac:dyDescent="0.3">
      <c r="L42" s="12">
        <f>SUM(L2:L41)</f>
        <v>13284970</v>
      </c>
    </row>
  </sheetData>
  <mergeCells count="33">
    <mergeCell ref="J2:J4"/>
    <mergeCell ref="K2:K4"/>
    <mergeCell ref="L2:L4"/>
    <mergeCell ref="J5:J7"/>
    <mergeCell ref="K5:K7"/>
    <mergeCell ref="L5:L7"/>
    <mergeCell ref="J8:J10"/>
    <mergeCell ref="K8:K10"/>
    <mergeCell ref="L8:L10"/>
    <mergeCell ref="J11:J13"/>
    <mergeCell ref="K11:K13"/>
    <mergeCell ref="L11:L13"/>
    <mergeCell ref="J14:J16"/>
    <mergeCell ref="K14:K16"/>
    <mergeCell ref="L14:L16"/>
    <mergeCell ref="J17:J19"/>
    <mergeCell ref="K17:K19"/>
    <mergeCell ref="L17:L19"/>
    <mergeCell ref="J20:J22"/>
    <mergeCell ref="K20:K22"/>
    <mergeCell ref="L20:L22"/>
    <mergeCell ref="J23:J25"/>
    <mergeCell ref="K23:K25"/>
    <mergeCell ref="L23:L25"/>
    <mergeCell ref="J34:J37"/>
    <mergeCell ref="K34:K37"/>
    <mergeCell ref="L34:L37"/>
    <mergeCell ref="J26:J28"/>
    <mergeCell ref="K26:K28"/>
    <mergeCell ref="L26:L28"/>
    <mergeCell ref="J29:J31"/>
    <mergeCell ref="K29:K31"/>
    <mergeCell ref="L29:L31"/>
  </mergeCells>
  <pageMargins left="0.25" right="0.25" top="0.75" bottom="0.75" header="0.3" footer="0.3"/>
  <pageSetup paperSize="5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"/>
  <sheetViews>
    <sheetView topLeftCell="H1" zoomScale="70" zoomScaleNormal="70" workbookViewId="0">
      <pane ySplit="1" topLeftCell="A20" activePane="bottomLeft" state="frozen"/>
      <selection pane="bottomLeft" activeCell="L27" sqref="L27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220</v>
      </c>
      <c r="G2" s="6" t="s">
        <v>17</v>
      </c>
      <c r="H2" s="7">
        <v>6</v>
      </c>
      <c r="I2" s="8" t="s">
        <v>221</v>
      </c>
      <c r="J2" s="72">
        <v>1</v>
      </c>
      <c r="K2" s="74">
        <v>500000</v>
      </c>
      <c r="L2" s="74">
        <f t="shared" ref="L2:L26" si="0">J2*K2</f>
        <v>500000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220</v>
      </c>
      <c r="G3" s="6" t="s">
        <v>17</v>
      </c>
      <c r="H3" s="7">
        <v>7</v>
      </c>
      <c r="I3" s="8" t="s">
        <v>222</v>
      </c>
      <c r="J3" s="72"/>
      <c r="K3" s="74"/>
      <c r="L3" s="74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220</v>
      </c>
      <c r="G4" s="6" t="s">
        <v>17</v>
      </c>
      <c r="H4" s="7">
        <v>8</v>
      </c>
      <c r="I4" s="8" t="s">
        <v>223</v>
      </c>
      <c r="J4" s="72"/>
      <c r="K4" s="74"/>
      <c r="L4" s="74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220</v>
      </c>
      <c r="G5" s="6" t="s">
        <v>17</v>
      </c>
      <c r="H5" s="7">
        <v>9</v>
      </c>
      <c r="I5" s="8" t="s">
        <v>224</v>
      </c>
      <c r="J5" s="72">
        <v>1</v>
      </c>
      <c r="K5" s="74">
        <v>500000</v>
      </c>
      <c r="L5" s="74">
        <f>J5*K5</f>
        <v>500000</v>
      </c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220</v>
      </c>
      <c r="G6" s="6" t="s">
        <v>17</v>
      </c>
      <c r="H6" s="7">
        <v>10</v>
      </c>
      <c r="I6" s="8" t="s">
        <v>225</v>
      </c>
      <c r="J6" s="72"/>
      <c r="K6" s="74"/>
      <c r="L6" s="74"/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220</v>
      </c>
      <c r="G7" s="6" t="s">
        <v>17</v>
      </c>
      <c r="H7" s="7">
        <v>11</v>
      </c>
      <c r="I7" s="8" t="s">
        <v>226</v>
      </c>
      <c r="J7" s="72"/>
      <c r="K7" s="74"/>
      <c r="L7" s="74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220</v>
      </c>
      <c r="G8" s="6" t="s">
        <v>17</v>
      </c>
      <c r="H8" s="7">
        <v>12</v>
      </c>
      <c r="I8" s="8" t="s">
        <v>227</v>
      </c>
      <c r="J8" s="72">
        <v>1</v>
      </c>
      <c r="K8" s="74">
        <v>500000</v>
      </c>
      <c r="L8" s="74">
        <f t="shared" si="0"/>
        <v>500000</v>
      </c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220</v>
      </c>
      <c r="G9" s="6" t="s">
        <v>17</v>
      </c>
      <c r="H9" s="7">
        <v>13</v>
      </c>
      <c r="I9" s="8" t="s">
        <v>228</v>
      </c>
      <c r="J9" s="72"/>
      <c r="K9" s="74"/>
      <c r="L9" s="74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220</v>
      </c>
      <c r="G10" s="6" t="s">
        <v>17</v>
      </c>
      <c r="H10" s="7">
        <v>14</v>
      </c>
      <c r="I10" s="8" t="s">
        <v>229</v>
      </c>
      <c r="J10" s="72"/>
      <c r="K10" s="74"/>
      <c r="L10" s="74"/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220</v>
      </c>
      <c r="G11" s="6" t="s">
        <v>17</v>
      </c>
      <c r="H11" s="7">
        <v>15</v>
      </c>
      <c r="I11" s="8" t="s">
        <v>230</v>
      </c>
      <c r="J11" s="72">
        <v>1</v>
      </c>
      <c r="K11" s="74">
        <v>500000</v>
      </c>
      <c r="L11" s="74">
        <f t="shared" si="0"/>
        <v>500000</v>
      </c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220</v>
      </c>
      <c r="G12" s="6" t="s">
        <v>17</v>
      </c>
      <c r="H12" s="7">
        <v>16</v>
      </c>
      <c r="I12" s="8" t="s">
        <v>231</v>
      </c>
      <c r="J12" s="72"/>
      <c r="K12" s="74"/>
      <c r="L12" s="74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220</v>
      </c>
      <c r="G13" s="6" t="s">
        <v>17</v>
      </c>
      <c r="H13" s="7">
        <v>17</v>
      </c>
      <c r="I13" s="8" t="s">
        <v>232</v>
      </c>
      <c r="J13" s="72"/>
      <c r="K13" s="74"/>
      <c r="L13" s="74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220</v>
      </c>
      <c r="G14" s="6" t="s">
        <v>17</v>
      </c>
      <c r="H14" s="7">
        <v>18</v>
      </c>
      <c r="I14" s="8" t="s">
        <v>233</v>
      </c>
      <c r="J14" s="72">
        <v>1</v>
      </c>
      <c r="K14" s="74">
        <v>500000</v>
      </c>
      <c r="L14" s="74">
        <f t="shared" si="0"/>
        <v>500000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220</v>
      </c>
      <c r="G15" s="6" t="s">
        <v>17</v>
      </c>
      <c r="H15" s="7">
        <v>19</v>
      </c>
      <c r="I15" s="8" t="s">
        <v>234</v>
      </c>
      <c r="J15" s="72"/>
      <c r="K15" s="74"/>
      <c r="L15" s="74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220</v>
      </c>
      <c r="G16" s="6" t="s">
        <v>17</v>
      </c>
      <c r="H16" s="7">
        <v>20</v>
      </c>
      <c r="I16" s="8" t="s">
        <v>235</v>
      </c>
      <c r="J16" s="72"/>
      <c r="K16" s="74"/>
      <c r="L16" s="74"/>
      <c r="M16" s="6"/>
      <c r="N16" s="5"/>
    </row>
    <row r="17" spans="1:14" ht="45" customHeight="1" x14ac:dyDescent="0.3">
      <c r="A17" s="6">
        <v>1655</v>
      </c>
      <c r="B17" s="6" t="s">
        <v>71</v>
      </c>
      <c r="C17" s="6">
        <v>165522</v>
      </c>
      <c r="D17" s="6" t="s">
        <v>72</v>
      </c>
      <c r="E17" s="6" t="s">
        <v>15</v>
      </c>
      <c r="F17" s="6" t="s">
        <v>220</v>
      </c>
      <c r="G17" s="6" t="s">
        <v>17</v>
      </c>
      <c r="H17" s="7">
        <v>21</v>
      </c>
      <c r="I17" s="8" t="s">
        <v>236</v>
      </c>
      <c r="J17" s="6">
        <v>1</v>
      </c>
      <c r="K17" s="11">
        <v>800000</v>
      </c>
      <c r="L17" s="11">
        <f t="shared" si="0"/>
        <v>800000</v>
      </c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220</v>
      </c>
      <c r="G18" s="6" t="s">
        <v>17</v>
      </c>
      <c r="H18" s="7">
        <v>23</v>
      </c>
      <c r="I18" s="8" t="s">
        <v>237</v>
      </c>
      <c r="J18" s="72">
        <v>1</v>
      </c>
      <c r="K18" s="74">
        <v>1000000</v>
      </c>
      <c r="L18" s="74">
        <f t="shared" si="0"/>
        <v>1000000</v>
      </c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220</v>
      </c>
      <c r="G19" s="6" t="s">
        <v>17</v>
      </c>
      <c r="H19" s="7">
        <v>24</v>
      </c>
      <c r="I19" s="8" t="s">
        <v>238</v>
      </c>
      <c r="J19" s="72"/>
      <c r="K19" s="74"/>
      <c r="L19" s="74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220</v>
      </c>
      <c r="G20" s="6" t="s">
        <v>17</v>
      </c>
      <c r="H20" s="7">
        <v>25</v>
      </c>
      <c r="I20" s="8" t="s">
        <v>239</v>
      </c>
      <c r="J20" s="72"/>
      <c r="K20" s="74"/>
      <c r="L20" s="74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220</v>
      </c>
      <c r="G21" s="6" t="s">
        <v>17</v>
      </c>
      <c r="H21" s="7">
        <v>26</v>
      </c>
      <c r="I21" s="8" t="s">
        <v>99</v>
      </c>
      <c r="J21" s="72"/>
      <c r="K21" s="74"/>
      <c r="L21" s="74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220</v>
      </c>
      <c r="G22" s="6" t="s">
        <v>17</v>
      </c>
      <c r="H22" s="7">
        <v>28</v>
      </c>
      <c r="I22" s="8" t="s">
        <v>240</v>
      </c>
      <c r="J22" s="6">
        <v>1</v>
      </c>
      <c r="K22" s="11">
        <v>515000</v>
      </c>
      <c r="L22" s="11">
        <f t="shared" si="0"/>
        <v>515000</v>
      </c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167001</v>
      </c>
      <c r="D23" s="6" t="s">
        <v>75</v>
      </c>
      <c r="E23" s="6" t="s">
        <v>15</v>
      </c>
      <c r="F23" s="6" t="s">
        <v>220</v>
      </c>
      <c r="G23" s="6" t="s">
        <v>178</v>
      </c>
      <c r="H23" s="7">
        <v>54</v>
      </c>
      <c r="I23" s="8" t="s">
        <v>154</v>
      </c>
      <c r="J23" s="6">
        <v>1</v>
      </c>
      <c r="K23" s="11">
        <v>400000</v>
      </c>
      <c r="L23" s="11">
        <f t="shared" si="0"/>
        <v>400000</v>
      </c>
      <c r="M23" s="6"/>
      <c r="N23" s="5"/>
    </row>
    <row r="24" spans="1:14" ht="45" customHeight="1" x14ac:dyDescent="0.3">
      <c r="A24" s="6">
        <v>1680</v>
      </c>
      <c r="B24" s="6" t="s">
        <v>106</v>
      </c>
      <c r="C24" s="6">
        <v>168002</v>
      </c>
      <c r="D24" s="6" t="s">
        <v>107</v>
      </c>
      <c r="E24" s="6" t="s">
        <v>15</v>
      </c>
      <c r="F24" s="6" t="s">
        <v>220</v>
      </c>
      <c r="G24" s="6" t="s">
        <v>108</v>
      </c>
      <c r="H24" s="7">
        <v>77</v>
      </c>
      <c r="I24" s="8" t="s">
        <v>241</v>
      </c>
      <c r="J24" s="6">
        <v>1</v>
      </c>
      <c r="K24" s="11">
        <v>600000</v>
      </c>
      <c r="L24" s="11">
        <f t="shared" si="0"/>
        <v>600000</v>
      </c>
      <c r="M24" s="6"/>
      <c r="N24" s="5"/>
    </row>
    <row r="25" spans="1:14" s="48" customFormat="1" ht="54.75" customHeight="1" x14ac:dyDescent="0.3">
      <c r="C25" s="52"/>
      <c r="D25" s="50" t="s">
        <v>72</v>
      </c>
      <c r="E25" s="56" t="s">
        <v>512</v>
      </c>
      <c r="F25" s="56" t="s">
        <v>513</v>
      </c>
      <c r="G25" s="56" t="s">
        <v>17</v>
      </c>
      <c r="H25" s="52"/>
      <c r="I25" s="57" t="s">
        <v>514</v>
      </c>
      <c r="J25" s="56">
        <v>1</v>
      </c>
      <c r="K25" s="53">
        <v>500000</v>
      </c>
      <c r="L25" s="54">
        <f t="shared" si="0"/>
        <v>500000</v>
      </c>
      <c r="M25" s="58" t="s">
        <v>515</v>
      </c>
    </row>
    <row r="26" spans="1:14" s="48" customFormat="1" ht="40.5" customHeight="1" x14ac:dyDescent="0.3">
      <c r="C26" s="52"/>
      <c r="D26" s="56" t="s">
        <v>75</v>
      </c>
      <c r="E26" s="56" t="s">
        <v>512</v>
      </c>
      <c r="F26" s="56" t="s">
        <v>513</v>
      </c>
      <c r="G26" s="56" t="s">
        <v>17</v>
      </c>
      <c r="H26" s="59"/>
      <c r="I26" s="57" t="s">
        <v>516</v>
      </c>
      <c r="J26" s="56">
        <v>1</v>
      </c>
      <c r="K26" s="53">
        <v>200000</v>
      </c>
      <c r="L26" s="54">
        <f t="shared" si="0"/>
        <v>200000</v>
      </c>
      <c r="M26" s="58" t="s">
        <v>80</v>
      </c>
    </row>
    <row r="27" spans="1:14" x14ac:dyDescent="0.3">
      <c r="L27" s="12">
        <f>SUM(L2:L26)</f>
        <v>6515000</v>
      </c>
    </row>
  </sheetData>
  <mergeCells count="18">
    <mergeCell ref="J2:J4"/>
    <mergeCell ref="K2:K4"/>
    <mergeCell ref="L2:L4"/>
    <mergeCell ref="J5:J7"/>
    <mergeCell ref="K5:K7"/>
    <mergeCell ref="L5:L7"/>
    <mergeCell ref="J8:J10"/>
    <mergeCell ref="K8:K10"/>
    <mergeCell ref="L8:L10"/>
    <mergeCell ref="J18:J21"/>
    <mergeCell ref="K18:K21"/>
    <mergeCell ref="L18:L21"/>
    <mergeCell ref="J11:J13"/>
    <mergeCell ref="K11:K13"/>
    <mergeCell ref="L11:L13"/>
    <mergeCell ref="J14:J16"/>
    <mergeCell ref="K14:K16"/>
    <mergeCell ref="L14:L16"/>
  </mergeCells>
  <pageMargins left="0.25" right="0.25" top="0.75" bottom="0.75" header="0.3" footer="0.3"/>
  <pageSetup paperSize="5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0"/>
  <sheetViews>
    <sheetView topLeftCell="C1" zoomScale="70" zoomScaleNormal="70" workbookViewId="0">
      <pane ySplit="1" topLeftCell="A32" activePane="bottomLeft" state="frozen"/>
      <selection pane="bottomLeft" activeCell="L41" sqref="L41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242</v>
      </c>
      <c r="G2" s="6" t="s">
        <v>243</v>
      </c>
      <c r="H2" s="7">
        <v>6</v>
      </c>
      <c r="I2" s="8" t="s">
        <v>244</v>
      </c>
      <c r="J2" s="72">
        <v>1</v>
      </c>
      <c r="K2" s="74">
        <v>1200000</v>
      </c>
      <c r="L2" s="74">
        <f t="shared" ref="L2:L25" si="0">J2*K2</f>
        <v>1200000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242</v>
      </c>
      <c r="G3" s="6" t="s">
        <v>243</v>
      </c>
      <c r="H3" s="7">
        <v>7</v>
      </c>
      <c r="I3" s="8" t="s">
        <v>245</v>
      </c>
      <c r="J3" s="72"/>
      <c r="K3" s="74"/>
      <c r="L3" s="74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242</v>
      </c>
      <c r="G4" s="6" t="s">
        <v>243</v>
      </c>
      <c r="H4" s="7">
        <v>8</v>
      </c>
      <c r="I4" s="8" t="s">
        <v>246</v>
      </c>
      <c r="J4" s="72"/>
      <c r="K4" s="74"/>
      <c r="L4" s="74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242</v>
      </c>
      <c r="G5" s="6" t="s">
        <v>243</v>
      </c>
      <c r="H5" s="7">
        <v>9</v>
      </c>
      <c r="I5" s="8" t="s">
        <v>247</v>
      </c>
      <c r="J5" s="72">
        <v>1</v>
      </c>
      <c r="K5" s="74">
        <v>1200000</v>
      </c>
      <c r="L5" s="74">
        <f t="shared" si="0"/>
        <v>1200000</v>
      </c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242</v>
      </c>
      <c r="G6" s="6" t="s">
        <v>243</v>
      </c>
      <c r="H6" s="7">
        <v>10</v>
      </c>
      <c r="I6" s="8" t="s">
        <v>248</v>
      </c>
      <c r="J6" s="72"/>
      <c r="K6" s="74"/>
      <c r="L6" s="74"/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242</v>
      </c>
      <c r="G7" s="6" t="s">
        <v>243</v>
      </c>
      <c r="H7" s="7">
        <v>11</v>
      </c>
      <c r="I7" s="8" t="s">
        <v>249</v>
      </c>
      <c r="J7" s="72"/>
      <c r="K7" s="74"/>
      <c r="L7" s="74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242</v>
      </c>
      <c r="G8" s="6" t="s">
        <v>243</v>
      </c>
      <c r="H8" s="7">
        <v>12</v>
      </c>
      <c r="I8" s="8" t="s">
        <v>250</v>
      </c>
      <c r="J8" s="72">
        <v>1</v>
      </c>
      <c r="K8" s="74">
        <v>1200000</v>
      </c>
      <c r="L8" s="74">
        <f t="shared" si="0"/>
        <v>1200000</v>
      </c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242</v>
      </c>
      <c r="G9" s="6" t="s">
        <v>243</v>
      </c>
      <c r="H9" s="7">
        <v>13</v>
      </c>
      <c r="I9" s="8" t="s">
        <v>251</v>
      </c>
      <c r="J9" s="72"/>
      <c r="K9" s="74"/>
      <c r="L9" s="74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242</v>
      </c>
      <c r="G10" s="6" t="s">
        <v>243</v>
      </c>
      <c r="H10" s="7">
        <v>14</v>
      </c>
      <c r="I10" s="8" t="s">
        <v>246</v>
      </c>
      <c r="J10" s="72"/>
      <c r="K10" s="74"/>
      <c r="L10" s="74"/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242</v>
      </c>
      <c r="G11" s="6" t="s">
        <v>243</v>
      </c>
      <c r="H11" s="7">
        <v>15</v>
      </c>
      <c r="I11" s="8" t="s">
        <v>252</v>
      </c>
      <c r="J11" s="72">
        <v>1</v>
      </c>
      <c r="K11" s="74">
        <v>1200000</v>
      </c>
      <c r="L11" s="74">
        <f t="shared" si="0"/>
        <v>1200000</v>
      </c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242</v>
      </c>
      <c r="G12" s="6" t="s">
        <v>243</v>
      </c>
      <c r="H12" s="7">
        <v>16</v>
      </c>
      <c r="I12" s="8" t="s">
        <v>253</v>
      </c>
      <c r="J12" s="72"/>
      <c r="K12" s="74"/>
      <c r="L12" s="74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242</v>
      </c>
      <c r="G13" s="6" t="s">
        <v>243</v>
      </c>
      <c r="H13" s="7">
        <v>17</v>
      </c>
      <c r="I13" s="8" t="s">
        <v>254</v>
      </c>
      <c r="J13" s="72"/>
      <c r="K13" s="74"/>
      <c r="L13" s="74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242</v>
      </c>
      <c r="G14" s="6" t="s">
        <v>243</v>
      </c>
      <c r="H14" s="7">
        <v>18</v>
      </c>
      <c r="I14" s="8" t="s">
        <v>255</v>
      </c>
      <c r="J14" s="72"/>
      <c r="K14" s="74"/>
      <c r="L14" s="74"/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242</v>
      </c>
      <c r="G15" s="6" t="s">
        <v>243</v>
      </c>
      <c r="H15" s="7">
        <v>19</v>
      </c>
      <c r="I15" s="8" t="s">
        <v>256</v>
      </c>
      <c r="J15" s="72">
        <v>1</v>
      </c>
      <c r="K15" s="74">
        <v>1200000</v>
      </c>
      <c r="L15" s="74">
        <f t="shared" si="0"/>
        <v>1200000</v>
      </c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242</v>
      </c>
      <c r="G16" s="6" t="s">
        <v>243</v>
      </c>
      <c r="H16" s="7">
        <v>20</v>
      </c>
      <c r="I16" s="8" t="s">
        <v>257</v>
      </c>
      <c r="J16" s="72"/>
      <c r="K16" s="74"/>
      <c r="L16" s="74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242</v>
      </c>
      <c r="G17" s="6" t="s">
        <v>243</v>
      </c>
      <c r="H17" s="7">
        <v>21</v>
      </c>
      <c r="I17" s="8" t="s">
        <v>258</v>
      </c>
      <c r="J17" s="72"/>
      <c r="K17" s="74"/>
      <c r="L17" s="74"/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242</v>
      </c>
      <c r="G18" s="6" t="s">
        <v>243</v>
      </c>
      <c r="H18" s="7">
        <v>22</v>
      </c>
      <c r="I18" s="8" t="s">
        <v>259</v>
      </c>
      <c r="J18" s="72"/>
      <c r="K18" s="74"/>
      <c r="L18" s="74"/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242</v>
      </c>
      <c r="G19" s="6" t="s">
        <v>243</v>
      </c>
      <c r="H19" s="7">
        <v>23</v>
      </c>
      <c r="I19" s="8" t="s">
        <v>260</v>
      </c>
      <c r="J19" s="72">
        <v>1</v>
      </c>
      <c r="K19" s="74">
        <v>1200000</v>
      </c>
      <c r="L19" s="74">
        <f t="shared" si="0"/>
        <v>1200000</v>
      </c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242</v>
      </c>
      <c r="G20" s="6" t="s">
        <v>243</v>
      </c>
      <c r="H20" s="7">
        <v>24</v>
      </c>
      <c r="I20" s="8" t="s">
        <v>261</v>
      </c>
      <c r="J20" s="72"/>
      <c r="K20" s="74"/>
      <c r="L20" s="74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242</v>
      </c>
      <c r="G21" s="6" t="s">
        <v>243</v>
      </c>
      <c r="H21" s="7">
        <v>63</v>
      </c>
      <c r="I21" s="8" t="s">
        <v>262</v>
      </c>
      <c r="J21" s="72"/>
      <c r="K21" s="74"/>
      <c r="L21" s="74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242</v>
      </c>
      <c r="G22" s="6" t="s">
        <v>243</v>
      </c>
      <c r="H22" s="7">
        <v>25</v>
      </c>
      <c r="I22" s="8" t="s">
        <v>263</v>
      </c>
      <c r="J22" s="72"/>
      <c r="K22" s="74"/>
      <c r="L22" s="74"/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242</v>
      </c>
      <c r="G23" s="6" t="s">
        <v>243</v>
      </c>
      <c r="H23" s="7">
        <v>26</v>
      </c>
      <c r="I23" s="8" t="s">
        <v>264</v>
      </c>
      <c r="J23" s="6">
        <v>1</v>
      </c>
      <c r="K23" s="11">
        <v>600000</v>
      </c>
      <c r="L23" s="11">
        <f t="shared" si="0"/>
        <v>600000</v>
      </c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242</v>
      </c>
      <c r="G24" s="6" t="s">
        <v>243</v>
      </c>
      <c r="H24" s="7">
        <v>28</v>
      </c>
      <c r="I24" s="8" t="s">
        <v>265</v>
      </c>
      <c r="J24" s="6">
        <v>1</v>
      </c>
      <c r="K24" s="11">
        <v>515000</v>
      </c>
      <c r="L24" s="11">
        <f t="shared" si="0"/>
        <v>515000</v>
      </c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242</v>
      </c>
      <c r="G25" s="6" t="s">
        <v>243</v>
      </c>
      <c r="H25" s="7">
        <v>29</v>
      </c>
      <c r="I25" s="8" t="s">
        <v>266</v>
      </c>
      <c r="J25" s="72">
        <v>1</v>
      </c>
      <c r="K25" s="74">
        <v>1200000</v>
      </c>
      <c r="L25" s="74">
        <f t="shared" si="0"/>
        <v>1200000</v>
      </c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242</v>
      </c>
      <c r="G26" s="6" t="s">
        <v>243</v>
      </c>
      <c r="H26" s="7">
        <v>30</v>
      </c>
      <c r="I26" s="8" t="s">
        <v>267</v>
      </c>
      <c r="J26" s="72"/>
      <c r="K26" s="74"/>
      <c r="L26" s="74"/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242</v>
      </c>
      <c r="G27" s="6" t="s">
        <v>243</v>
      </c>
      <c r="H27" s="7">
        <v>31</v>
      </c>
      <c r="I27" s="8" t="s">
        <v>268</v>
      </c>
      <c r="J27" s="72"/>
      <c r="K27" s="74"/>
      <c r="L27" s="74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242</v>
      </c>
      <c r="G28" s="6" t="s">
        <v>243</v>
      </c>
      <c r="H28" s="7">
        <v>32</v>
      </c>
      <c r="I28" s="8" t="s">
        <v>269</v>
      </c>
      <c r="J28" s="72">
        <v>1</v>
      </c>
      <c r="K28" s="74">
        <v>500000</v>
      </c>
      <c r="L28" s="74">
        <f t="shared" ref="L28:L39" si="1">J28*K28</f>
        <v>500000</v>
      </c>
      <c r="M28" s="6"/>
      <c r="N28" s="5"/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242</v>
      </c>
      <c r="G29" s="6" t="s">
        <v>243</v>
      </c>
      <c r="H29" s="7">
        <v>33</v>
      </c>
      <c r="I29" s="8" t="s">
        <v>270</v>
      </c>
      <c r="J29" s="72"/>
      <c r="K29" s="74"/>
      <c r="L29" s="74"/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242</v>
      </c>
      <c r="G30" s="6" t="s">
        <v>243</v>
      </c>
      <c r="H30" s="7">
        <v>34</v>
      </c>
      <c r="I30" s="8" t="s">
        <v>271</v>
      </c>
      <c r="J30" s="72">
        <v>1</v>
      </c>
      <c r="K30" s="74">
        <v>500000</v>
      </c>
      <c r="L30" s="74">
        <f t="shared" si="1"/>
        <v>500000</v>
      </c>
      <c r="M30" s="6"/>
      <c r="N30" s="5"/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242</v>
      </c>
      <c r="G31" s="6" t="s">
        <v>243</v>
      </c>
      <c r="H31" s="7">
        <v>35</v>
      </c>
      <c r="I31" s="8" t="s">
        <v>272</v>
      </c>
      <c r="J31" s="72"/>
      <c r="K31" s="74"/>
      <c r="L31" s="74"/>
      <c r="M31" s="6"/>
      <c r="N31" s="5"/>
    </row>
    <row r="32" spans="1:14" ht="45" customHeight="1" x14ac:dyDescent="0.3">
      <c r="A32" s="6">
        <v>1670</v>
      </c>
      <c r="B32" s="6" t="s">
        <v>13</v>
      </c>
      <c r="C32" s="6">
        <v>167002</v>
      </c>
      <c r="D32" s="6" t="s">
        <v>14</v>
      </c>
      <c r="E32" s="6" t="s">
        <v>15</v>
      </c>
      <c r="F32" s="6" t="s">
        <v>242</v>
      </c>
      <c r="G32" s="6" t="s">
        <v>243</v>
      </c>
      <c r="H32" s="7">
        <v>36</v>
      </c>
      <c r="I32" s="8" t="s">
        <v>273</v>
      </c>
      <c r="J32" s="72">
        <v>1</v>
      </c>
      <c r="K32" s="74">
        <v>500000</v>
      </c>
      <c r="L32" s="74">
        <f t="shared" si="1"/>
        <v>500000</v>
      </c>
      <c r="M32" s="6"/>
      <c r="N32" s="5"/>
    </row>
    <row r="33" spans="1:14" ht="45" customHeight="1" x14ac:dyDescent="0.3">
      <c r="A33" s="6">
        <v>1670</v>
      </c>
      <c r="B33" s="6" t="s">
        <v>13</v>
      </c>
      <c r="C33" s="6">
        <v>167002</v>
      </c>
      <c r="D33" s="6" t="s">
        <v>14</v>
      </c>
      <c r="E33" s="6" t="s">
        <v>15</v>
      </c>
      <c r="F33" s="6" t="s">
        <v>242</v>
      </c>
      <c r="G33" s="6" t="s">
        <v>243</v>
      </c>
      <c r="H33" s="7">
        <v>37</v>
      </c>
      <c r="I33" s="8" t="s">
        <v>274</v>
      </c>
      <c r="J33" s="72"/>
      <c r="K33" s="74"/>
      <c r="L33" s="74"/>
      <c r="M33" s="6"/>
      <c r="N33" s="5"/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242</v>
      </c>
      <c r="G34" s="6" t="s">
        <v>243</v>
      </c>
      <c r="H34" s="7">
        <v>38</v>
      </c>
      <c r="I34" s="8" t="s">
        <v>275</v>
      </c>
      <c r="J34" s="6">
        <v>1</v>
      </c>
      <c r="K34" s="11">
        <v>500000</v>
      </c>
      <c r="L34" s="11">
        <f t="shared" si="1"/>
        <v>500000</v>
      </c>
      <c r="M34" s="6"/>
      <c r="N34" s="5"/>
    </row>
    <row r="35" spans="1:14" ht="45" customHeight="1" x14ac:dyDescent="0.3">
      <c r="A35" s="6">
        <v>1670</v>
      </c>
      <c r="B35" s="6" t="s">
        <v>13</v>
      </c>
      <c r="C35" s="6">
        <v>167001</v>
      </c>
      <c r="D35" s="6" t="s">
        <v>75</v>
      </c>
      <c r="E35" s="6" t="s">
        <v>15</v>
      </c>
      <c r="F35" s="6" t="s">
        <v>242</v>
      </c>
      <c r="G35" s="6" t="s">
        <v>243</v>
      </c>
      <c r="H35" s="7">
        <v>39</v>
      </c>
      <c r="I35" s="8" t="s">
        <v>154</v>
      </c>
      <c r="J35" s="6">
        <v>1</v>
      </c>
      <c r="K35" s="11">
        <v>400000</v>
      </c>
      <c r="L35" s="11">
        <f>J35*K35</f>
        <v>400000</v>
      </c>
      <c r="M35" s="6"/>
      <c r="N35" s="5"/>
    </row>
    <row r="36" spans="1:14" ht="45" customHeight="1" x14ac:dyDescent="0.3">
      <c r="A36" s="6">
        <v>1655</v>
      </c>
      <c r="B36" s="6" t="s">
        <v>71</v>
      </c>
      <c r="C36" s="6">
        <v>165522</v>
      </c>
      <c r="D36" s="6" t="s">
        <v>72</v>
      </c>
      <c r="E36" s="6" t="s">
        <v>15</v>
      </c>
      <c r="F36" s="6" t="s">
        <v>242</v>
      </c>
      <c r="G36" s="6" t="s">
        <v>243</v>
      </c>
      <c r="H36" s="7">
        <v>40</v>
      </c>
      <c r="I36" s="8" t="s">
        <v>276</v>
      </c>
      <c r="J36" s="6">
        <v>1</v>
      </c>
      <c r="K36" s="11">
        <v>800000</v>
      </c>
      <c r="L36" s="11">
        <f t="shared" si="1"/>
        <v>800000</v>
      </c>
      <c r="M36" s="6"/>
      <c r="N36" s="5"/>
    </row>
    <row r="37" spans="1:14" ht="45" customHeight="1" x14ac:dyDescent="0.3">
      <c r="A37" s="6">
        <v>1680</v>
      </c>
      <c r="B37" s="6" t="s">
        <v>106</v>
      </c>
      <c r="C37" s="6">
        <v>168002</v>
      </c>
      <c r="D37" s="6" t="s">
        <v>107</v>
      </c>
      <c r="E37" s="6" t="s">
        <v>15</v>
      </c>
      <c r="F37" s="6" t="s">
        <v>242</v>
      </c>
      <c r="G37" s="6" t="s">
        <v>108</v>
      </c>
      <c r="H37" s="7">
        <v>64</v>
      </c>
      <c r="I37" s="8" t="s">
        <v>277</v>
      </c>
      <c r="J37" s="6">
        <v>1</v>
      </c>
      <c r="K37" s="11">
        <v>600000</v>
      </c>
      <c r="L37" s="11">
        <f t="shared" si="1"/>
        <v>600000</v>
      </c>
      <c r="M37" s="6"/>
      <c r="N37" s="5"/>
    </row>
    <row r="38" spans="1:14" ht="45" customHeight="1" x14ac:dyDescent="0.3">
      <c r="A38" s="6">
        <v>1670</v>
      </c>
      <c r="B38" s="6" t="s">
        <v>13</v>
      </c>
      <c r="C38" s="6">
        <v>167002</v>
      </c>
      <c r="D38" s="6" t="s">
        <v>14</v>
      </c>
      <c r="E38" s="6" t="s">
        <v>15</v>
      </c>
      <c r="F38" s="6" t="s">
        <v>242</v>
      </c>
      <c r="G38" s="6" t="s">
        <v>129</v>
      </c>
      <c r="H38" s="7" t="s">
        <v>278</v>
      </c>
      <c r="I38" s="8" t="s">
        <v>279</v>
      </c>
      <c r="J38" s="6">
        <v>1</v>
      </c>
      <c r="K38" s="11">
        <v>600000</v>
      </c>
      <c r="L38" s="11">
        <f t="shared" si="1"/>
        <v>600000</v>
      </c>
      <c r="M38" s="6"/>
      <c r="N38" s="5"/>
    </row>
    <row r="39" spans="1:14" ht="45" customHeight="1" x14ac:dyDescent="0.3">
      <c r="A39" s="6">
        <v>1670</v>
      </c>
      <c r="B39" s="6" t="s">
        <v>13</v>
      </c>
      <c r="C39" s="6">
        <v>167002</v>
      </c>
      <c r="D39" s="6" t="s">
        <v>14</v>
      </c>
      <c r="E39" s="6" t="s">
        <v>15</v>
      </c>
      <c r="F39" s="6" t="s">
        <v>242</v>
      </c>
      <c r="G39" s="6" t="s">
        <v>129</v>
      </c>
      <c r="H39" s="7" t="s">
        <v>278</v>
      </c>
      <c r="I39" s="8" t="s">
        <v>280</v>
      </c>
      <c r="J39" s="6">
        <v>2</v>
      </c>
      <c r="K39" s="11">
        <v>600000</v>
      </c>
      <c r="L39" s="11">
        <f t="shared" si="1"/>
        <v>1200000</v>
      </c>
      <c r="M39" s="6"/>
      <c r="N39" s="5"/>
    </row>
    <row r="40" spans="1:14" x14ac:dyDescent="0.3">
      <c r="L40" s="12">
        <f>SUM(L2:L39)</f>
        <v>15115000</v>
      </c>
    </row>
  </sheetData>
  <mergeCells count="30">
    <mergeCell ref="J2:J4"/>
    <mergeCell ref="K2:K4"/>
    <mergeCell ref="L2:L4"/>
    <mergeCell ref="J5:J7"/>
    <mergeCell ref="K5:K7"/>
    <mergeCell ref="L5:L7"/>
    <mergeCell ref="J8:J10"/>
    <mergeCell ref="K8:K10"/>
    <mergeCell ref="L8:L10"/>
    <mergeCell ref="J11:J14"/>
    <mergeCell ref="K11:K14"/>
    <mergeCell ref="L11:L14"/>
    <mergeCell ref="J15:J18"/>
    <mergeCell ref="K15:K18"/>
    <mergeCell ref="L15:L18"/>
    <mergeCell ref="J19:J22"/>
    <mergeCell ref="K19:K22"/>
    <mergeCell ref="L19:L22"/>
    <mergeCell ref="J25:J27"/>
    <mergeCell ref="K25:K27"/>
    <mergeCell ref="L25:L27"/>
    <mergeCell ref="J28:J29"/>
    <mergeCell ref="K28:K29"/>
    <mergeCell ref="L28:L29"/>
    <mergeCell ref="J30:J31"/>
    <mergeCell ref="K30:K31"/>
    <mergeCell ref="L30:L31"/>
    <mergeCell ref="J32:J33"/>
    <mergeCell ref="K32:K33"/>
    <mergeCell ref="L32:L33"/>
  </mergeCells>
  <pageMargins left="0.25" right="0.25" top="0.75" bottom="0.75" header="0.3" footer="0.3"/>
  <pageSetup paperSize="5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zoomScale="70" zoomScaleNormal="70" workbookViewId="0">
      <pane ySplit="1" topLeftCell="A26" activePane="bottomLeft" state="frozen"/>
      <selection pane="bottomLeft" activeCell="I39" sqref="I39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300</v>
      </c>
      <c r="G2" s="6" t="s">
        <v>17</v>
      </c>
      <c r="H2" s="7">
        <v>20</v>
      </c>
      <c r="I2" s="8" t="s">
        <v>301</v>
      </c>
      <c r="J2" s="79">
        <v>1</v>
      </c>
      <c r="K2" s="82">
        <v>600000</v>
      </c>
      <c r="L2" s="82">
        <f t="shared" ref="L2:L24" si="0">J2*K2</f>
        <v>600000</v>
      </c>
      <c r="M2" s="6" t="s">
        <v>80</v>
      </c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300</v>
      </c>
      <c r="G3" s="6" t="s">
        <v>17</v>
      </c>
      <c r="H3" s="7">
        <v>21</v>
      </c>
      <c r="I3" s="8" t="s">
        <v>302</v>
      </c>
      <c r="J3" s="80"/>
      <c r="K3" s="83"/>
      <c r="L3" s="83"/>
      <c r="M3" s="6" t="s">
        <v>80</v>
      </c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300</v>
      </c>
      <c r="G4" s="6" t="s">
        <v>17</v>
      </c>
      <c r="H4" s="7">
        <v>22</v>
      </c>
      <c r="I4" s="8" t="s">
        <v>57</v>
      </c>
      <c r="J4" s="80"/>
      <c r="K4" s="83"/>
      <c r="L4" s="83"/>
      <c r="M4" s="6" t="s">
        <v>80</v>
      </c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300</v>
      </c>
      <c r="G5" s="6" t="s">
        <v>17</v>
      </c>
      <c r="H5" s="7">
        <v>23</v>
      </c>
      <c r="I5" s="8" t="s">
        <v>303</v>
      </c>
      <c r="J5" s="81"/>
      <c r="K5" s="84"/>
      <c r="L5" s="84"/>
      <c r="M5" s="6" t="s">
        <v>80</v>
      </c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300</v>
      </c>
      <c r="G6" s="6" t="s">
        <v>17</v>
      </c>
      <c r="H6" s="7">
        <v>24</v>
      </c>
      <c r="I6" s="8" t="s">
        <v>304</v>
      </c>
      <c r="J6" s="79">
        <v>1</v>
      </c>
      <c r="K6" s="82">
        <v>600000</v>
      </c>
      <c r="L6" s="82">
        <f t="shared" si="0"/>
        <v>600000</v>
      </c>
      <c r="M6" s="6" t="s">
        <v>80</v>
      </c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300</v>
      </c>
      <c r="G7" s="6" t="s">
        <v>17</v>
      </c>
      <c r="H7" s="7">
        <v>25</v>
      </c>
      <c r="I7" s="8" t="s">
        <v>305</v>
      </c>
      <c r="J7" s="80"/>
      <c r="K7" s="83"/>
      <c r="L7" s="83"/>
      <c r="M7" s="6" t="s">
        <v>80</v>
      </c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300</v>
      </c>
      <c r="G8" s="6" t="s">
        <v>17</v>
      </c>
      <c r="H8" s="7">
        <v>26</v>
      </c>
      <c r="I8" s="8" t="s">
        <v>306</v>
      </c>
      <c r="J8" s="81"/>
      <c r="K8" s="84"/>
      <c r="L8" s="84"/>
      <c r="M8" s="6" t="s">
        <v>80</v>
      </c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300</v>
      </c>
      <c r="G9" s="6" t="s">
        <v>17</v>
      </c>
      <c r="H9" s="7">
        <v>33</v>
      </c>
      <c r="I9" s="8" t="s">
        <v>308</v>
      </c>
      <c r="J9" s="79">
        <v>1</v>
      </c>
      <c r="K9" s="82">
        <v>600000</v>
      </c>
      <c r="L9" s="82">
        <f t="shared" si="0"/>
        <v>600000</v>
      </c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300</v>
      </c>
      <c r="G10" s="6" t="s">
        <v>17</v>
      </c>
      <c r="H10" s="7">
        <v>34</v>
      </c>
      <c r="I10" s="8" t="s">
        <v>309</v>
      </c>
      <c r="J10" s="80"/>
      <c r="K10" s="83"/>
      <c r="L10" s="83"/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300</v>
      </c>
      <c r="G11" s="6" t="s">
        <v>17</v>
      </c>
      <c r="H11" s="7">
        <v>35</v>
      </c>
      <c r="I11" s="8" t="s">
        <v>310</v>
      </c>
      <c r="J11" s="80"/>
      <c r="K11" s="83"/>
      <c r="L11" s="83"/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300</v>
      </c>
      <c r="G12" s="6" t="s">
        <v>17</v>
      </c>
      <c r="H12" s="7">
        <v>41</v>
      </c>
      <c r="I12" s="8" t="s">
        <v>311</v>
      </c>
      <c r="J12" s="81"/>
      <c r="K12" s="84"/>
      <c r="L12" s="84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300</v>
      </c>
      <c r="G13" s="6" t="s">
        <v>17</v>
      </c>
      <c r="H13" s="7">
        <v>42</v>
      </c>
      <c r="I13" s="8" t="s">
        <v>301</v>
      </c>
      <c r="J13" s="79">
        <v>1</v>
      </c>
      <c r="K13" s="82">
        <v>600000</v>
      </c>
      <c r="L13" s="82">
        <f t="shared" si="0"/>
        <v>600000</v>
      </c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300</v>
      </c>
      <c r="G14" s="6" t="s">
        <v>17</v>
      </c>
      <c r="H14" s="7">
        <v>43</v>
      </c>
      <c r="I14" s="8" t="s">
        <v>312</v>
      </c>
      <c r="J14" s="80"/>
      <c r="K14" s="83"/>
      <c r="L14" s="83"/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300</v>
      </c>
      <c r="G15" s="6" t="s">
        <v>17</v>
      </c>
      <c r="H15" s="7">
        <v>44</v>
      </c>
      <c r="I15" s="8" t="s">
        <v>313</v>
      </c>
      <c r="J15" s="81"/>
      <c r="K15" s="84"/>
      <c r="L15" s="84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300</v>
      </c>
      <c r="G16" s="6" t="s">
        <v>17</v>
      </c>
      <c r="H16" s="7">
        <v>45</v>
      </c>
      <c r="I16" s="8" t="s">
        <v>314</v>
      </c>
      <c r="J16" s="79">
        <v>1</v>
      </c>
      <c r="K16" s="82">
        <v>600000</v>
      </c>
      <c r="L16" s="82">
        <f t="shared" si="0"/>
        <v>600000</v>
      </c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300</v>
      </c>
      <c r="G17" s="6" t="s">
        <v>17</v>
      </c>
      <c r="H17" s="7">
        <v>46</v>
      </c>
      <c r="I17" s="8" t="s">
        <v>315</v>
      </c>
      <c r="J17" s="80"/>
      <c r="K17" s="83"/>
      <c r="L17" s="83"/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300</v>
      </c>
      <c r="G18" s="6" t="s">
        <v>17</v>
      </c>
      <c r="H18" s="7">
        <v>47</v>
      </c>
      <c r="I18" s="8" t="s">
        <v>316</v>
      </c>
      <c r="J18" s="80"/>
      <c r="K18" s="83"/>
      <c r="L18" s="83"/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300</v>
      </c>
      <c r="G19" s="6" t="s">
        <v>17</v>
      </c>
      <c r="H19" s="7">
        <v>48</v>
      </c>
      <c r="I19" s="8" t="s">
        <v>307</v>
      </c>
      <c r="J19" s="81"/>
      <c r="K19" s="84"/>
      <c r="L19" s="84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300</v>
      </c>
      <c r="G20" s="6" t="s">
        <v>17</v>
      </c>
      <c r="H20" s="7">
        <v>50</v>
      </c>
      <c r="I20" s="8" t="s">
        <v>317</v>
      </c>
      <c r="J20" s="79">
        <v>1</v>
      </c>
      <c r="K20" s="82">
        <v>600000</v>
      </c>
      <c r="L20" s="82">
        <f t="shared" si="0"/>
        <v>600000</v>
      </c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300</v>
      </c>
      <c r="G21" s="6" t="s">
        <v>17</v>
      </c>
      <c r="H21" s="7">
        <v>49</v>
      </c>
      <c r="I21" s="8" t="s">
        <v>318</v>
      </c>
      <c r="J21" s="80"/>
      <c r="K21" s="83"/>
      <c r="L21" s="83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300</v>
      </c>
      <c r="G22" s="6" t="s">
        <v>17</v>
      </c>
      <c r="H22" s="7">
        <v>51</v>
      </c>
      <c r="I22" s="8" t="s">
        <v>319</v>
      </c>
      <c r="J22" s="80"/>
      <c r="K22" s="83"/>
      <c r="L22" s="83"/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300</v>
      </c>
      <c r="G23" s="6" t="s">
        <v>17</v>
      </c>
      <c r="H23" s="7">
        <v>36</v>
      </c>
      <c r="I23" s="8" t="s">
        <v>303</v>
      </c>
      <c r="J23" s="81"/>
      <c r="K23" s="84"/>
      <c r="L23" s="84"/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300</v>
      </c>
      <c r="G24" s="6" t="s">
        <v>17</v>
      </c>
      <c r="H24" s="7">
        <v>52</v>
      </c>
      <c r="I24" s="8" t="s">
        <v>320</v>
      </c>
      <c r="J24" s="79">
        <v>1</v>
      </c>
      <c r="K24" s="82">
        <v>600000</v>
      </c>
      <c r="L24" s="82">
        <f t="shared" si="0"/>
        <v>600000</v>
      </c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300</v>
      </c>
      <c r="G25" s="6" t="s">
        <v>17</v>
      </c>
      <c r="H25" s="7">
        <v>53</v>
      </c>
      <c r="I25" s="8" t="s">
        <v>321</v>
      </c>
      <c r="J25" s="80"/>
      <c r="K25" s="83"/>
      <c r="L25" s="83"/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300</v>
      </c>
      <c r="G26" s="6" t="s">
        <v>17</v>
      </c>
      <c r="H26" s="7">
        <v>54</v>
      </c>
      <c r="I26" s="8" t="s">
        <v>322</v>
      </c>
      <c r="J26" s="80"/>
      <c r="K26" s="83"/>
      <c r="L26" s="83"/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300</v>
      </c>
      <c r="G27" s="6" t="s">
        <v>17</v>
      </c>
      <c r="H27" s="7">
        <v>55</v>
      </c>
      <c r="I27" s="8" t="s">
        <v>323</v>
      </c>
      <c r="J27" s="81"/>
      <c r="K27" s="84"/>
      <c r="L27" s="84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167001</v>
      </c>
      <c r="D28" s="6" t="s">
        <v>75</v>
      </c>
      <c r="E28" s="6" t="s">
        <v>15</v>
      </c>
      <c r="F28" s="6" t="s">
        <v>300</v>
      </c>
      <c r="G28" s="6" t="s">
        <v>17</v>
      </c>
      <c r="H28" s="7">
        <v>60</v>
      </c>
      <c r="I28" s="8" t="s">
        <v>297</v>
      </c>
      <c r="J28" s="6">
        <v>1</v>
      </c>
      <c r="K28" s="11">
        <v>400000</v>
      </c>
      <c r="L28" s="11">
        <f t="shared" ref="L28:L32" si="1">J28*K28</f>
        <v>400000</v>
      </c>
      <c r="M28" s="6"/>
      <c r="N28" s="5"/>
    </row>
    <row r="29" spans="1:14" ht="45" customHeight="1" x14ac:dyDescent="0.3">
      <c r="A29" s="6">
        <v>1655</v>
      </c>
      <c r="B29" s="6" t="s">
        <v>71</v>
      </c>
      <c r="C29" s="6">
        <v>165522</v>
      </c>
      <c r="D29" s="6" t="s">
        <v>72</v>
      </c>
      <c r="E29" s="6" t="s">
        <v>15</v>
      </c>
      <c r="F29" s="6" t="s">
        <v>300</v>
      </c>
      <c r="G29" s="6" t="s">
        <v>17</v>
      </c>
      <c r="H29" s="7">
        <v>71</v>
      </c>
      <c r="I29" s="8" t="s">
        <v>324</v>
      </c>
      <c r="J29" s="6">
        <v>1</v>
      </c>
      <c r="K29" s="11">
        <v>800000</v>
      </c>
      <c r="L29" s="11">
        <f t="shared" si="1"/>
        <v>800000</v>
      </c>
      <c r="M29" s="6"/>
      <c r="N29" s="5"/>
    </row>
    <row r="30" spans="1:14" ht="45" customHeight="1" x14ac:dyDescent="0.3">
      <c r="A30" s="25"/>
      <c r="B30" s="25" t="s">
        <v>106</v>
      </c>
      <c r="C30" s="25"/>
      <c r="D30" s="25" t="s">
        <v>107</v>
      </c>
      <c r="E30" s="25" t="s">
        <v>15</v>
      </c>
      <c r="F30" s="25" t="s">
        <v>300</v>
      </c>
      <c r="G30" s="25" t="s">
        <v>108</v>
      </c>
      <c r="H30" s="7"/>
      <c r="I30" s="8" t="s">
        <v>494</v>
      </c>
      <c r="J30" s="25">
        <v>1</v>
      </c>
      <c r="K30" s="26">
        <v>200000</v>
      </c>
      <c r="L30" s="26">
        <f t="shared" si="1"/>
        <v>200000</v>
      </c>
      <c r="M30" s="25"/>
      <c r="N30" s="5"/>
    </row>
    <row r="31" spans="1:14" ht="45" customHeight="1" x14ac:dyDescent="0.3">
      <c r="A31" s="6">
        <v>1680</v>
      </c>
      <c r="B31" s="6" t="s">
        <v>106</v>
      </c>
      <c r="C31" s="6">
        <v>168002</v>
      </c>
      <c r="D31" s="6" t="s">
        <v>107</v>
      </c>
      <c r="E31" s="6" t="s">
        <v>15</v>
      </c>
      <c r="F31" s="6" t="s">
        <v>300</v>
      </c>
      <c r="G31" s="6" t="s">
        <v>108</v>
      </c>
      <c r="H31" s="7">
        <v>87</v>
      </c>
      <c r="I31" s="8" t="s">
        <v>325</v>
      </c>
      <c r="J31" s="6">
        <v>1</v>
      </c>
      <c r="K31" s="11">
        <v>600000</v>
      </c>
      <c r="L31" s="11">
        <f t="shared" si="1"/>
        <v>600000</v>
      </c>
      <c r="M31" s="6"/>
      <c r="N31" s="5"/>
    </row>
    <row r="32" spans="1:14" ht="100.8" x14ac:dyDescent="0.3">
      <c r="A32" s="25">
        <v>1670</v>
      </c>
      <c r="B32" s="25" t="s">
        <v>13</v>
      </c>
      <c r="C32" s="25">
        <v>167002</v>
      </c>
      <c r="D32" s="25" t="s">
        <v>14</v>
      </c>
      <c r="E32" s="25" t="s">
        <v>15</v>
      </c>
      <c r="F32" s="25" t="s">
        <v>300</v>
      </c>
      <c r="G32" s="25" t="s">
        <v>17</v>
      </c>
      <c r="I32" s="46" t="s">
        <v>540</v>
      </c>
      <c r="J32" s="43">
        <v>17</v>
      </c>
      <c r="K32" s="24">
        <v>726246</v>
      </c>
      <c r="L32" s="26">
        <f t="shared" si="1"/>
        <v>12346182</v>
      </c>
    </row>
    <row r="33" spans="12:12" x14ac:dyDescent="0.3">
      <c r="L33" s="12">
        <f>SUM(L2:L32)</f>
        <v>18546182</v>
      </c>
    </row>
  </sheetData>
  <mergeCells count="21">
    <mergeCell ref="J2:J5"/>
    <mergeCell ref="K2:K5"/>
    <mergeCell ref="L2:L5"/>
    <mergeCell ref="J6:J8"/>
    <mergeCell ref="K6:K8"/>
    <mergeCell ref="L6:L8"/>
    <mergeCell ref="J9:J12"/>
    <mergeCell ref="K9:K12"/>
    <mergeCell ref="L9:L12"/>
    <mergeCell ref="J13:J15"/>
    <mergeCell ref="K13:K15"/>
    <mergeCell ref="L13:L15"/>
    <mergeCell ref="J24:J27"/>
    <mergeCell ref="K24:K27"/>
    <mergeCell ref="L24:L27"/>
    <mergeCell ref="J16:J19"/>
    <mergeCell ref="K16:K19"/>
    <mergeCell ref="L16:L19"/>
    <mergeCell ref="J20:J23"/>
    <mergeCell ref="K20:K23"/>
    <mergeCell ref="L20:L23"/>
  </mergeCells>
  <pageMargins left="0.25" right="0.25" top="0.75" bottom="0.75" header="0.3" footer="0.3"/>
  <pageSetup paperSize="5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6"/>
  <sheetViews>
    <sheetView zoomScale="70" zoomScaleNormal="70" workbookViewId="0">
      <pane ySplit="1" topLeftCell="A30" activePane="bottomLeft" state="frozen"/>
      <selection pane="bottomLeft" activeCell="L45" sqref="L45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281</v>
      </c>
      <c r="G2" s="6" t="s">
        <v>17</v>
      </c>
      <c r="H2" s="7">
        <v>11</v>
      </c>
      <c r="I2" s="8" t="s">
        <v>282</v>
      </c>
      <c r="J2" s="72">
        <v>1</v>
      </c>
      <c r="K2" s="74">
        <v>500000</v>
      </c>
      <c r="L2" s="74">
        <f t="shared" ref="L2:L45" si="0">J2*K2</f>
        <v>500000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281</v>
      </c>
      <c r="G3" s="6" t="s">
        <v>17</v>
      </c>
      <c r="H3" s="7">
        <v>12</v>
      </c>
      <c r="I3" s="8" t="s">
        <v>283</v>
      </c>
      <c r="J3" s="72"/>
      <c r="K3" s="74"/>
      <c r="L3" s="74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281</v>
      </c>
      <c r="G4" s="6" t="s">
        <v>17</v>
      </c>
      <c r="H4" s="7">
        <v>13</v>
      </c>
      <c r="I4" s="8" t="s">
        <v>138</v>
      </c>
      <c r="J4" s="72"/>
      <c r="K4" s="74"/>
      <c r="L4" s="74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281</v>
      </c>
      <c r="G5" s="6" t="s">
        <v>17</v>
      </c>
      <c r="H5" s="7">
        <v>14</v>
      </c>
      <c r="I5" s="8" t="s">
        <v>284</v>
      </c>
      <c r="J5" s="72"/>
      <c r="K5" s="74"/>
      <c r="L5" s="74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281</v>
      </c>
      <c r="G6" s="6" t="s">
        <v>17</v>
      </c>
      <c r="H6" s="7">
        <v>15</v>
      </c>
      <c r="I6" s="8" t="s">
        <v>285</v>
      </c>
      <c r="J6" s="72">
        <v>1</v>
      </c>
      <c r="K6" s="74">
        <v>500000</v>
      </c>
      <c r="L6" s="74">
        <f t="shared" si="0"/>
        <v>500000</v>
      </c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281</v>
      </c>
      <c r="G7" s="6" t="s">
        <v>17</v>
      </c>
      <c r="H7" s="7">
        <v>16</v>
      </c>
      <c r="I7" s="8" t="s">
        <v>286</v>
      </c>
      <c r="J7" s="72"/>
      <c r="K7" s="74"/>
      <c r="L7" s="74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281</v>
      </c>
      <c r="G8" s="6" t="s">
        <v>17</v>
      </c>
      <c r="H8" s="7">
        <v>17</v>
      </c>
      <c r="I8" s="8" t="s">
        <v>138</v>
      </c>
      <c r="J8" s="72"/>
      <c r="K8" s="74"/>
      <c r="L8" s="74"/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281</v>
      </c>
      <c r="G9" s="6" t="s">
        <v>17</v>
      </c>
      <c r="H9" s="7">
        <v>18</v>
      </c>
      <c r="I9" s="8" t="s">
        <v>287</v>
      </c>
      <c r="J9" s="72"/>
      <c r="K9" s="74"/>
      <c r="L9" s="74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281</v>
      </c>
      <c r="G10" s="6" t="s">
        <v>17</v>
      </c>
      <c r="H10" s="7">
        <v>21</v>
      </c>
      <c r="I10" s="8" t="s">
        <v>288</v>
      </c>
      <c r="J10" s="72">
        <v>1</v>
      </c>
      <c r="K10" s="74">
        <v>500000</v>
      </c>
      <c r="L10" s="74">
        <f t="shared" si="0"/>
        <v>500000</v>
      </c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281</v>
      </c>
      <c r="G11" s="6" t="s">
        <v>17</v>
      </c>
      <c r="H11" s="7">
        <v>22</v>
      </c>
      <c r="I11" s="8" t="s">
        <v>289</v>
      </c>
      <c r="J11" s="72"/>
      <c r="K11" s="74"/>
      <c r="L11" s="74"/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281</v>
      </c>
      <c r="G12" s="6" t="s">
        <v>17</v>
      </c>
      <c r="H12" s="7">
        <v>23</v>
      </c>
      <c r="I12" s="8" t="s">
        <v>138</v>
      </c>
      <c r="J12" s="72"/>
      <c r="K12" s="74"/>
      <c r="L12" s="74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281</v>
      </c>
      <c r="G13" s="6" t="s">
        <v>17</v>
      </c>
      <c r="H13" s="7">
        <v>24</v>
      </c>
      <c r="I13" s="8" t="s">
        <v>290</v>
      </c>
      <c r="J13" s="72"/>
      <c r="K13" s="74"/>
      <c r="L13" s="74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281</v>
      </c>
      <c r="G14" s="6" t="s">
        <v>17</v>
      </c>
      <c r="H14" s="7">
        <v>25</v>
      </c>
      <c r="I14" s="8" t="s">
        <v>282</v>
      </c>
      <c r="J14" s="72">
        <v>1</v>
      </c>
      <c r="K14" s="74">
        <v>500000</v>
      </c>
      <c r="L14" s="74">
        <f t="shared" si="0"/>
        <v>500000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281</v>
      </c>
      <c r="G15" s="6" t="s">
        <v>17</v>
      </c>
      <c r="H15" s="7">
        <v>26</v>
      </c>
      <c r="I15" s="8" t="s">
        <v>291</v>
      </c>
      <c r="J15" s="72"/>
      <c r="K15" s="74"/>
      <c r="L15" s="74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281</v>
      </c>
      <c r="G16" s="6" t="s">
        <v>17</v>
      </c>
      <c r="H16" s="7">
        <v>27</v>
      </c>
      <c r="I16" s="8" t="s">
        <v>292</v>
      </c>
      <c r="J16" s="72"/>
      <c r="K16" s="74"/>
      <c r="L16" s="74"/>
      <c r="M16" s="6"/>
      <c r="N16" s="5"/>
    </row>
    <row r="17" spans="1:2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281</v>
      </c>
      <c r="G17" s="6" t="s">
        <v>17</v>
      </c>
      <c r="H17" s="7">
        <v>28</v>
      </c>
      <c r="I17" s="8" t="s">
        <v>91</v>
      </c>
      <c r="J17" s="72"/>
      <c r="K17" s="74"/>
      <c r="L17" s="74"/>
      <c r="M17" s="6"/>
      <c r="N17" s="5"/>
    </row>
    <row r="18" spans="1:2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281</v>
      </c>
      <c r="G18" s="6" t="s">
        <v>17</v>
      </c>
      <c r="H18" s="7">
        <v>31</v>
      </c>
      <c r="I18" s="8" t="s">
        <v>293</v>
      </c>
      <c r="J18" s="72">
        <v>1</v>
      </c>
      <c r="K18" s="74">
        <v>500000</v>
      </c>
      <c r="L18" s="74">
        <f t="shared" si="0"/>
        <v>500000</v>
      </c>
      <c r="M18" s="6"/>
      <c r="N18" s="5"/>
    </row>
    <row r="19" spans="1:2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281</v>
      </c>
      <c r="G19" s="6" t="s">
        <v>17</v>
      </c>
      <c r="H19" s="7">
        <v>32</v>
      </c>
      <c r="I19" s="8" t="s">
        <v>294</v>
      </c>
      <c r="J19" s="72"/>
      <c r="K19" s="74"/>
      <c r="L19" s="74"/>
      <c r="M19" s="6"/>
      <c r="N19" s="5"/>
    </row>
    <row r="20" spans="1:2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281</v>
      </c>
      <c r="G20" s="6" t="s">
        <v>17</v>
      </c>
      <c r="H20" s="7">
        <v>33</v>
      </c>
      <c r="I20" s="8" t="s">
        <v>239</v>
      </c>
      <c r="J20" s="72"/>
      <c r="K20" s="74"/>
      <c r="L20" s="74"/>
      <c r="M20" s="6"/>
      <c r="N20" s="5"/>
    </row>
    <row r="21" spans="1:2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281</v>
      </c>
      <c r="G21" s="6" t="s">
        <v>17</v>
      </c>
      <c r="H21" s="7">
        <v>34</v>
      </c>
      <c r="I21" s="8" t="s">
        <v>295</v>
      </c>
      <c r="J21" s="72"/>
      <c r="K21" s="74"/>
      <c r="L21" s="74"/>
      <c r="M21" s="6"/>
      <c r="N21" s="5"/>
    </row>
    <row r="22" spans="1:2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281</v>
      </c>
      <c r="G22" s="6" t="s">
        <v>17</v>
      </c>
      <c r="H22" s="7">
        <v>39</v>
      </c>
      <c r="I22" s="8" t="s">
        <v>146</v>
      </c>
      <c r="J22" s="72">
        <v>1</v>
      </c>
      <c r="K22" s="74">
        <v>500000</v>
      </c>
      <c r="L22" s="74">
        <f t="shared" si="0"/>
        <v>500000</v>
      </c>
      <c r="M22" s="6"/>
      <c r="N22" s="5"/>
    </row>
    <row r="23" spans="1:2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281</v>
      </c>
      <c r="G23" s="6" t="s">
        <v>17</v>
      </c>
      <c r="H23" s="7">
        <v>40</v>
      </c>
      <c r="I23" s="8" t="s">
        <v>296</v>
      </c>
      <c r="J23" s="72"/>
      <c r="K23" s="74"/>
      <c r="L23" s="74"/>
      <c r="M23" s="6"/>
      <c r="N23" s="5"/>
    </row>
    <row r="24" spans="1:2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281</v>
      </c>
      <c r="G24" s="6" t="s">
        <v>17</v>
      </c>
      <c r="H24" s="7">
        <v>41</v>
      </c>
      <c r="I24" s="8" t="s">
        <v>138</v>
      </c>
      <c r="J24" s="72"/>
      <c r="K24" s="74"/>
      <c r="L24" s="74"/>
      <c r="M24" s="6"/>
      <c r="N24" s="5"/>
    </row>
    <row r="25" spans="1:2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281</v>
      </c>
      <c r="G25" s="6" t="s">
        <v>17</v>
      </c>
      <c r="H25" s="7">
        <v>44</v>
      </c>
      <c r="I25" s="8" t="s">
        <v>265</v>
      </c>
      <c r="J25" s="6">
        <v>1</v>
      </c>
      <c r="K25" s="11">
        <v>515000</v>
      </c>
      <c r="L25" s="11">
        <f t="shared" si="0"/>
        <v>515000</v>
      </c>
      <c r="M25" s="6"/>
      <c r="N25" s="5"/>
    </row>
    <row r="26" spans="1:24" ht="45" customHeight="1" x14ac:dyDescent="0.3">
      <c r="A26" s="6">
        <v>1670</v>
      </c>
      <c r="B26" s="6" t="s">
        <v>13</v>
      </c>
      <c r="C26" s="6">
        <v>167001</v>
      </c>
      <c r="D26" s="6" t="s">
        <v>75</v>
      </c>
      <c r="E26" s="6" t="s">
        <v>15</v>
      </c>
      <c r="F26" s="6" t="s">
        <v>281</v>
      </c>
      <c r="G26" s="6" t="s">
        <v>17</v>
      </c>
      <c r="H26" s="7">
        <v>45</v>
      </c>
      <c r="I26" s="8" t="s">
        <v>297</v>
      </c>
      <c r="J26" s="6">
        <v>1</v>
      </c>
      <c r="K26" s="11">
        <v>400000</v>
      </c>
      <c r="L26" s="11">
        <f t="shared" si="0"/>
        <v>400000</v>
      </c>
      <c r="M26" s="6"/>
      <c r="N26" s="5"/>
    </row>
    <row r="27" spans="1:24" ht="45" customHeight="1" x14ac:dyDescent="0.3">
      <c r="A27" s="6">
        <v>1680</v>
      </c>
      <c r="B27" s="6" t="s">
        <v>106</v>
      </c>
      <c r="C27" s="6">
        <v>168002</v>
      </c>
      <c r="D27" s="6" t="s">
        <v>107</v>
      </c>
      <c r="E27" s="6" t="s">
        <v>15</v>
      </c>
      <c r="F27" s="6" t="s">
        <v>281</v>
      </c>
      <c r="G27" s="6" t="s">
        <v>108</v>
      </c>
      <c r="H27" s="7">
        <v>75</v>
      </c>
      <c r="I27" s="8" t="s">
        <v>298</v>
      </c>
      <c r="J27" s="6">
        <v>1</v>
      </c>
      <c r="K27" s="11">
        <v>600000</v>
      </c>
      <c r="L27" s="11">
        <f t="shared" si="0"/>
        <v>600000</v>
      </c>
      <c r="M27" s="6" t="s">
        <v>80</v>
      </c>
      <c r="N27" s="5"/>
    </row>
    <row r="28" spans="1:24" ht="45" customHeight="1" x14ac:dyDescent="0.3">
      <c r="A28" s="6">
        <v>1680</v>
      </c>
      <c r="B28" s="6" t="s">
        <v>106</v>
      </c>
      <c r="C28" s="6">
        <v>168002</v>
      </c>
      <c r="D28" s="6" t="s">
        <v>107</v>
      </c>
      <c r="E28" s="6" t="s">
        <v>15</v>
      </c>
      <c r="F28" s="6" t="s">
        <v>281</v>
      </c>
      <c r="G28" s="6" t="s">
        <v>129</v>
      </c>
      <c r="H28" s="7" t="s">
        <v>278</v>
      </c>
      <c r="I28" s="8" t="s">
        <v>299</v>
      </c>
      <c r="J28" s="6">
        <v>1</v>
      </c>
      <c r="K28" s="11">
        <v>600000</v>
      </c>
      <c r="L28" s="11">
        <f t="shared" si="0"/>
        <v>600000</v>
      </c>
      <c r="M28" s="6"/>
      <c r="N28" s="5"/>
    </row>
    <row r="29" spans="1:24" x14ac:dyDescent="0.3">
      <c r="A29" s="62">
        <v>1655</v>
      </c>
      <c r="B29" s="62" t="s">
        <v>71</v>
      </c>
      <c r="C29" s="62">
        <v>165522</v>
      </c>
      <c r="D29" s="65" t="s">
        <v>72</v>
      </c>
      <c r="E29" s="65" t="s">
        <v>15</v>
      </c>
      <c r="F29" s="65" t="s">
        <v>281</v>
      </c>
      <c r="G29" s="65" t="s">
        <v>129</v>
      </c>
      <c r="H29" s="64"/>
      <c r="I29" s="60" t="s">
        <v>517</v>
      </c>
      <c r="J29" s="65">
        <v>1</v>
      </c>
      <c r="K29" s="68">
        <v>900000</v>
      </c>
      <c r="L29" s="68">
        <f t="shared" si="0"/>
        <v>900000</v>
      </c>
      <c r="M29" s="65" t="s">
        <v>515</v>
      </c>
      <c r="N29" s="66"/>
      <c r="O29" s="67"/>
      <c r="P29" s="67"/>
      <c r="Q29" s="67"/>
      <c r="R29" s="67"/>
      <c r="S29" s="67"/>
      <c r="T29" s="67"/>
      <c r="U29" s="67"/>
      <c r="V29" s="67"/>
      <c r="W29" s="67"/>
      <c r="X29" s="67"/>
    </row>
    <row r="30" spans="1:24" ht="27.6" x14ac:dyDescent="0.3">
      <c r="A30" s="61"/>
      <c r="B30" s="62" t="s">
        <v>13</v>
      </c>
      <c r="C30" s="62">
        <v>167002</v>
      </c>
      <c r="D30" s="65" t="s">
        <v>14</v>
      </c>
      <c r="E30" s="65" t="s">
        <v>15</v>
      </c>
      <c r="F30" s="65" t="s">
        <v>281</v>
      </c>
      <c r="G30" s="65" t="s">
        <v>129</v>
      </c>
      <c r="H30" s="64"/>
      <c r="I30" s="60" t="s">
        <v>518</v>
      </c>
      <c r="J30" s="65">
        <v>1</v>
      </c>
      <c r="K30" s="68">
        <v>1000000</v>
      </c>
      <c r="L30" s="68">
        <f t="shared" si="0"/>
        <v>1000000</v>
      </c>
      <c r="M30" s="65" t="s">
        <v>515</v>
      </c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</row>
    <row r="31" spans="1:24" ht="27.6" x14ac:dyDescent="0.3">
      <c r="A31" s="62">
        <v>1670</v>
      </c>
      <c r="B31" s="62" t="s">
        <v>13</v>
      </c>
      <c r="C31" s="62">
        <v>167002</v>
      </c>
      <c r="D31" s="65" t="s">
        <v>14</v>
      </c>
      <c r="E31" s="65" t="s">
        <v>15</v>
      </c>
      <c r="F31" s="65" t="s">
        <v>281</v>
      </c>
      <c r="G31" s="65" t="s">
        <v>129</v>
      </c>
      <c r="H31" s="64"/>
      <c r="I31" s="60" t="s">
        <v>519</v>
      </c>
      <c r="J31" s="65">
        <v>1</v>
      </c>
      <c r="K31" s="68">
        <v>300000</v>
      </c>
      <c r="L31" s="68">
        <f t="shared" si="0"/>
        <v>300000</v>
      </c>
      <c r="M31" s="65" t="s">
        <v>80</v>
      </c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1:24" ht="27.6" x14ac:dyDescent="0.3">
      <c r="A32" s="62">
        <v>1671</v>
      </c>
      <c r="B32" s="62" t="s">
        <v>13</v>
      </c>
      <c r="C32" s="62">
        <v>167003</v>
      </c>
      <c r="D32" s="65" t="s">
        <v>14</v>
      </c>
      <c r="E32" s="65" t="s">
        <v>15</v>
      </c>
      <c r="F32" s="65" t="s">
        <v>281</v>
      </c>
      <c r="G32" s="65" t="s">
        <v>129</v>
      </c>
      <c r="H32" s="64"/>
      <c r="I32" s="60" t="s">
        <v>520</v>
      </c>
      <c r="J32" s="65">
        <v>1</v>
      </c>
      <c r="K32" s="68">
        <v>300000</v>
      </c>
      <c r="L32" s="68">
        <f t="shared" si="0"/>
        <v>300000</v>
      </c>
      <c r="M32" s="65" t="s">
        <v>80</v>
      </c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</row>
    <row r="33" spans="1:24" ht="27.6" x14ac:dyDescent="0.3">
      <c r="A33" s="62">
        <v>1672</v>
      </c>
      <c r="B33" s="62" t="s">
        <v>13</v>
      </c>
      <c r="C33" s="62">
        <v>167004</v>
      </c>
      <c r="D33" s="65" t="s">
        <v>14</v>
      </c>
      <c r="E33" s="65" t="s">
        <v>15</v>
      </c>
      <c r="F33" s="65" t="s">
        <v>281</v>
      </c>
      <c r="G33" s="65" t="s">
        <v>129</v>
      </c>
      <c r="H33" s="64"/>
      <c r="I33" s="60" t="s">
        <v>521</v>
      </c>
      <c r="J33" s="65">
        <v>1</v>
      </c>
      <c r="K33" s="68">
        <v>300000</v>
      </c>
      <c r="L33" s="68">
        <f t="shared" si="0"/>
        <v>300000</v>
      </c>
      <c r="M33" s="65" t="s">
        <v>80</v>
      </c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1:24" ht="27.6" x14ac:dyDescent="0.3">
      <c r="A34" s="62">
        <v>1673</v>
      </c>
      <c r="B34" s="62" t="s">
        <v>13</v>
      </c>
      <c r="C34" s="62">
        <v>167005</v>
      </c>
      <c r="D34" s="65" t="s">
        <v>14</v>
      </c>
      <c r="E34" s="65" t="s">
        <v>15</v>
      </c>
      <c r="F34" s="65" t="s">
        <v>281</v>
      </c>
      <c r="G34" s="65" t="s">
        <v>129</v>
      </c>
      <c r="H34" s="64"/>
      <c r="I34" s="60" t="s">
        <v>522</v>
      </c>
      <c r="J34" s="65">
        <v>1</v>
      </c>
      <c r="K34" s="68">
        <v>300000</v>
      </c>
      <c r="L34" s="68">
        <f t="shared" si="0"/>
        <v>300000</v>
      </c>
      <c r="M34" s="65" t="s">
        <v>80</v>
      </c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1:24" ht="27.6" x14ac:dyDescent="0.3">
      <c r="A35" s="62">
        <v>1674</v>
      </c>
      <c r="B35" s="62" t="s">
        <v>13</v>
      </c>
      <c r="C35" s="62">
        <v>167006</v>
      </c>
      <c r="D35" s="65" t="s">
        <v>14</v>
      </c>
      <c r="E35" s="65" t="s">
        <v>15</v>
      </c>
      <c r="F35" s="65" t="s">
        <v>281</v>
      </c>
      <c r="G35" s="65" t="s">
        <v>129</v>
      </c>
      <c r="H35" s="64"/>
      <c r="I35" s="60" t="s">
        <v>523</v>
      </c>
      <c r="J35" s="65">
        <v>1</v>
      </c>
      <c r="K35" s="68">
        <v>300000</v>
      </c>
      <c r="L35" s="68">
        <f t="shared" si="0"/>
        <v>300000</v>
      </c>
      <c r="M35" s="65" t="s">
        <v>80</v>
      </c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1:24" ht="27.6" x14ac:dyDescent="0.3">
      <c r="A36" s="62">
        <v>1675</v>
      </c>
      <c r="B36" s="62" t="s">
        <v>13</v>
      </c>
      <c r="C36" s="62">
        <v>167007</v>
      </c>
      <c r="D36" s="65" t="s">
        <v>14</v>
      </c>
      <c r="E36" s="65" t="s">
        <v>15</v>
      </c>
      <c r="F36" s="65" t="s">
        <v>281</v>
      </c>
      <c r="G36" s="65" t="s">
        <v>129</v>
      </c>
      <c r="H36" s="64"/>
      <c r="I36" s="60" t="s">
        <v>524</v>
      </c>
      <c r="J36" s="65">
        <v>1</v>
      </c>
      <c r="K36" s="68">
        <v>300000</v>
      </c>
      <c r="L36" s="68">
        <f t="shared" si="0"/>
        <v>300000</v>
      </c>
      <c r="M36" s="65" t="s">
        <v>80</v>
      </c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1:24" ht="27.6" x14ac:dyDescent="0.3">
      <c r="A37" s="62">
        <v>1676</v>
      </c>
      <c r="B37" s="62" t="s">
        <v>13</v>
      </c>
      <c r="C37" s="62">
        <v>167008</v>
      </c>
      <c r="D37" s="65" t="s">
        <v>14</v>
      </c>
      <c r="E37" s="65" t="s">
        <v>15</v>
      </c>
      <c r="F37" s="65" t="s">
        <v>281</v>
      </c>
      <c r="G37" s="65" t="s">
        <v>129</v>
      </c>
      <c r="H37" s="64"/>
      <c r="I37" s="60" t="s">
        <v>525</v>
      </c>
      <c r="J37" s="65">
        <v>1</v>
      </c>
      <c r="K37" s="68">
        <v>300000</v>
      </c>
      <c r="L37" s="68">
        <f t="shared" si="0"/>
        <v>300000</v>
      </c>
      <c r="M37" s="65" t="s">
        <v>80</v>
      </c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1:24" ht="27.6" x14ac:dyDescent="0.3">
      <c r="A38" s="62">
        <v>1677</v>
      </c>
      <c r="B38" s="62" t="s">
        <v>13</v>
      </c>
      <c r="C38" s="62">
        <v>167009</v>
      </c>
      <c r="D38" s="65" t="s">
        <v>14</v>
      </c>
      <c r="E38" s="65" t="s">
        <v>15</v>
      </c>
      <c r="F38" s="65" t="s">
        <v>281</v>
      </c>
      <c r="G38" s="65" t="s">
        <v>129</v>
      </c>
      <c r="H38" s="64"/>
      <c r="I38" s="60" t="s">
        <v>526</v>
      </c>
      <c r="J38" s="65">
        <v>1</v>
      </c>
      <c r="K38" s="68">
        <v>300000</v>
      </c>
      <c r="L38" s="68">
        <f t="shared" si="0"/>
        <v>300000</v>
      </c>
      <c r="M38" s="65" t="s">
        <v>80</v>
      </c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1:24" ht="27.6" x14ac:dyDescent="0.3">
      <c r="A39" s="62">
        <v>1678</v>
      </c>
      <c r="B39" s="62" t="s">
        <v>13</v>
      </c>
      <c r="C39" s="62">
        <v>167010</v>
      </c>
      <c r="D39" s="65" t="s">
        <v>14</v>
      </c>
      <c r="E39" s="65" t="s">
        <v>15</v>
      </c>
      <c r="F39" s="65" t="s">
        <v>281</v>
      </c>
      <c r="G39" s="65" t="s">
        <v>129</v>
      </c>
      <c r="H39" s="64"/>
      <c r="I39" s="60" t="s">
        <v>527</v>
      </c>
      <c r="J39" s="65">
        <v>1</v>
      </c>
      <c r="K39" s="68">
        <v>300000</v>
      </c>
      <c r="L39" s="68">
        <f t="shared" si="0"/>
        <v>300000</v>
      </c>
      <c r="M39" s="65" t="s">
        <v>80</v>
      </c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1:24" ht="27.6" x14ac:dyDescent="0.3">
      <c r="A40" s="62">
        <v>1679</v>
      </c>
      <c r="B40" s="62" t="s">
        <v>13</v>
      </c>
      <c r="C40" s="62">
        <v>167011</v>
      </c>
      <c r="D40" s="65" t="s">
        <v>14</v>
      </c>
      <c r="E40" s="65" t="s">
        <v>15</v>
      </c>
      <c r="F40" s="65" t="s">
        <v>281</v>
      </c>
      <c r="G40" s="65" t="s">
        <v>129</v>
      </c>
      <c r="H40" s="64"/>
      <c r="I40" s="60" t="s">
        <v>528</v>
      </c>
      <c r="J40" s="65">
        <v>1</v>
      </c>
      <c r="K40" s="68">
        <v>300000</v>
      </c>
      <c r="L40" s="68">
        <f t="shared" si="0"/>
        <v>300000</v>
      </c>
      <c r="M40" s="65" t="s">
        <v>80</v>
      </c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1:24" ht="27.6" x14ac:dyDescent="0.3">
      <c r="A41" s="62">
        <v>1680</v>
      </c>
      <c r="B41" s="62" t="s">
        <v>13</v>
      </c>
      <c r="C41" s="62">
        <v>167012</v>
      </c>
      <c r="D41" s="65" t="s">
        <v>14</v>
      </c>
      <c r="E41" s="65" t="s">
        <v>15</v>
      </c>
      <c r="F41" s="65" t="s">
        <v>281</v>
      </c>
      <c r="G41" s="65" t="s">
        <v>129</v>
      </c>
      <c r="H41" s="64"/>
      <c r="I41" s="60" t="s">
        <v>529</v>
      </c>
      <c r="J41" s="65">
        <v>1</v>
      </c>
      <c r="K41" s="68">
        <v>300000</v>
      </c>
      <c r="L41" s="68">
        <f t="shared" si="0"/>
        <v>300000</v>
      </c>
      <c r="M41" s="65" t="s">
        <v>80</v>
      </c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1:24" ht="27.6" x14ac:dyDescent="0.3">
      <c r="A42" s="62">
        <v>1681</v>
      </c>
      <c r="B42" s="62" t="s">
        <v>13</v>
      </c>
      <c r="C42" s="62">
        <v>167013</v>
      </c>
      <c r="D42" s="65" t="s">
        <v>14</v>
      </c>
      <c r="E42" s="65" t="s">
        <v>15</v>
      </c>
      <c r="F42" s="65" t="s">
        <v>281</v>
      </c>
      <c r="G42" s="65" t="s">
        <v>129</v>
      </c>
      <c r="H42" s="64"/>
      <c r="I42" s="60" t="s">
        <v>530</v>
      </c>
      <c r="J42" s="65">
        <v>1</v>
      </c>
      <c r="K42" s="68">
        <v>300000</v>
      </c>
      <c r="L42" s="68">
        <f t="shared" si="0"/>
        <v>300000</v>
      </c>
      <c r="M42" s="65" t="s">
        <v>80</v>
      </c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1:24" ht="27.6" x14ac:dyDescent="0.3">
      <c r="A43" s="62">
        <v>1682</v>
      </c>
      <c r="B43" s="62" t="s">
        <v>13</v>
      </c>
      <c r="C43" s="62">
        <v>167014</v>
      </c>
      <c r="D43" s="65" t="s">
        <v>14</v>
      </c>
      <c r="E43" s="65" t="s">
        <v>15</v>
      </c>
      <c r="F43" s="65" t="s">
        <v>281</v>
      </c>
      <c r="G43" s="65" t="s">
        <v>129</v>
      </c>
      <c r="H43" s="64"/>
      <c r="I43" s="60" t="s">
        <v>531</v>
      </c>
      <c r="J43" s="65">
        <v>1</v>
      </c>
      <c r="K43" s="68">
        <v>300000</v>
      </c>
      <c r="L43" s="68">
        <f t="shared" si="0"/>
        <v>300000</v>
      </c>
      <c r="M43" s="65" t="s">
        <v>80</v>
      </c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24" ht="27.6" x14ac:dyDescent="0.3">
      <c r="A44" s="62">
        <v>1683</v>
      </c>
      <c r="B44" s="62" t="s">
        <v>13</v>
      </c>
      <c r="C44" s="62">
        <v>167015</v>
      </c>
      <c r="D44" s="65" t="s">
        <v>14</v>
      </c>
      <c r="E44" s="65" t="s">
        <v>15</v>
      </c>
      <c r="F44" s="65" t="s">
        <v>281</v>
      </c>
      <c r="G44" s="65" t="s">
        <v>129</v>
      </c>
      <c r="H44" s="64"/>
      <c r="I44" s="60" t="s">
        <v>532</v>
      </c>
      <c r="J44" s="65">
        <v>1</v>
      </c>
      <c r="K44" s="68">
        <v>300000</v>
      </c>
      <c r="L44" s="68">
        <f t="shared" si="0"/>
        <v>300000</v>
      </c>
      <c r="M44" s="65" t="s">
        <v>80</v>
      </c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1:24" ht="27.6" x14ac:dyDescent="0.3">
      <c r="A45" s="62">
        <v>1684</v>
      </c>
      <c r="B45" s="62" t="s">
        <v>13</v>
      </c>
      <c r="C45" s="62">
        <v>167016</v>
      </c>
      <c r="D45" s="65" t="s">
        <v>14</v>
      </c>
      <c r="E45" s="65" t="s">
        <v>15</v>
      </c>
      <c r="F45" s="65" t="s">
        <v>281</v>
      </c>
      <c r="G45" s="65" t="s">
        <v>129</v>
      </c>
      <c r="H45" s="64"/>
      <c r="I45" s="60" t="s">
        <v>533</v>
      </c>
      <c r="J45" s="65">
        <v>1</v>
      </c>
      <c r="K45" s="68">
        <v>300000</v>
      </c>
      <c r="L45" s="68">
        <f t="shared" si="0"/>
        <v>300000</v>
      </c>
      <c r="M45" s="65" t="s">
        <v>80</v>
      </c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1:24" x14ac:dyDescent="0.3">
      <c r="L46" s="12">
        <f>SUM(L2:L45)</f>
        <v>11515000</v>
      </c>
    </row>
  </sheetData>
  <mergeCells count="18">
    <mergeCell ref="J2:J5"/>
    <mergeCell ref="K2:K5"/>
    <mergeCell ref="L2:L5"/>
    <mergeCell ref="J6:J9"/>
    <mergeCell ref="K6:K9"/>
    <mergeCell ref="L6:L9"/>
    <mergeCell ref="J10:J13"/>
    <mergeCell ref="K10:K13"/>
    <mergeCell ref="L10:L13"/>
    <mergeCell ref="J14:J17"/>
    <mergeCell ref="K14:K17"/>
    <mergeCell ref="L14:L17"/>
    <mergeCell ref="J18:J21"/>
    <mergeCell ref="K18:K21"/>
    <mergeCell ref="L18:L21"/>
    <mergeCell ref="J22:J24"/>
    <mergeCell ref="K22:K24"/>
    <mergeCell ref="L22:L24"/>
  </mergeCells>
  <pageMargins left="0.25" right="0.25" top="0.75" bottom="0.75" header="0.3" footer="0.3"/>
  <pageSetup paperSize="5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zoomScale="70" zoomScaleNormal="70" workbookViewId="0">
      <pane ySplit="1" topLeftCell="A26" activePane="bottomLeft" state="frozen"/>
      <selection pane="bottomLeft" activeCell="N32" sqref="N32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326</v>
      </c>
      <c r="G2" s="6" t="s">
        <v>17</v>
      </c>
      <c r="H2" s="7">
        <v>8</v>
      </c>
      <c r="I2" s="8" t="s">
        <v>327</v>
      </c>
      <c r="J2" s="79">
        <v>1</v>
      </c>
      <c r="K2" s="82">
        <v>600000</v>
      </c>
      <c r="L2" s="82">
        <f t="shared" ref="L2:L11" si="0">J2*K2</f>
        <v>600000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326</v>
      </c>
      <c r="G3" s="6" t="s">
        <v>17</v>
      </c>
      <c r="H3" s="7">
        <v>9</v>
      </c>
      <c r="I3" s="8" t="s">
        <v>328</v>
      </c>
      <c r="J3" s="80"/>
      <c r="K3" s="83"/>
      <c r="L3" s="83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326</v>
      </c>
      <c r="G4" s="6" t="s">
        <v>17</v>
      </c>
      <c r="H4" s="7">
        <v>10</v>
      </c>
      <c r="I4" s="8" t="s">
        <v>329</v>
      </c>
      <c r="J4" s="80"/>
      <c r="K4" s="83"/>
      <c r="L4" s="83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326</v>
      </c>
      <c r="G5" s="6" t="s">
        <v>17</v>
      </c>
      <c r="H5" s="7">
        <v>11</v>
      </c>
      <c r="I5" s="8" t="s">
        <v>330</v>
      </c>
      <c r="J5" s="81"/>
      <c r="K5" s="84"/>
      <c r="L5" s="84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326</v>
      </c>
      <c r="G6" s="6" t="s">
        <v>17</v>
      </c>
      <c r="H6" s="7">
        <v>14</v>
      </c>
      <c r="I6" s="8" t="s">
        <v>331</v>
      </c>
      <c r="J6" s="79">
        <v>1</v>
      </c>
      <c r="K6" s="82">
        <v>600000</v>
      </c>
      <c r="L6" s="82">
        <f t="shared" si="0"/>
        <v>600000</v>
      </c>
      <c r="M6" s="6" t="s">
        <v>80</v>
      </c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326</v>
      </c>
      <c r="G7" s="6" t="s">
        <v>17</v>
      </c>
      <c r="H7" s="7">
        <v>13</v>
      </c>
      <c r="I7" s="8" t="s">
        <v>332</v>
      </c>
      <c r="J7" s="80"/>
      <c r="K7" s="83"/>
      <c r="L7" s="83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326</v>
      </c>
      <c r="G8" s="6" t="s">
        <v>17</v>
      </c>
      <c r="H8" s="7">
        <v>15</v>
      </c>
      <c r="I8" s="8" t="s">
        <v>333</v>
      </c>
      <c r="J8" s="81"/>
      <c r="K8" s="84"/>
      <c r="L8" s="84"/>
      <c r="M8" s="6" t="s">
        <v>80</v>
      </c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326</v>
      </c>
      <c r="G9" s="6" t="s">
        <v>17</v>
      </c>
      <c r="H9" s="7">
        <v>16</v>
      </c>
      <c r="I9" s="8" t="s">
        <v>334</v>
      </c>
      <c r="J9" s="79">
        <v>1</v>
      </c>
      <c r="K9" s="82">
        <v>600000</v>
      </c>
      <c r="L9" s="82">
        <f t="shared" si="0"/>
        <v>600000</v>
      </c>
      <c r="M9" s="6" t="s">
        <v>80</v>
      </c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326</v>
      </c>
      <c r="G10" s="6" t="s">
        <v>17</v>
      </c>
      <c r="H10" s="7">
        <v>17</v>
      </c>
      <c r="I10" s="8" t="s">
        <v>335</v>
      </c>
      <c r="J10" s="81"/>
      <c r="K10" s="84"/>
      <c r="L10" s="84"/>
      <c r="M10" s="6" t="s">
        <v>80</v>
      </c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326</v>
      </c>
      <c r="G11" s="6" t="s">
        <v>17</v>
      </c>
      <c r="H11" s="7">
        <v>19</v>
      </c>
      <c r="I11" s="8" t="s">
        <v>336</v>
      </c>
      <c r="J11" s="79">
        <v>1</v>
      </c>
      <c r="K11" s="82">
        <v>600000</v>
      </c>
      <c r="L11" s="82">
        <f t="shared" si="0"/>
        <v>600000</v>
      </c>
      <c r="M11" s="6" t="s">
        <v>80</v>
      </c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326</v>
      </c>
      <c r="G12" s="6" t="s">
        <v>17</v>
      </c>
      <c r="H12" s="7">
        <v>20</v>
      </c>
      <c r="I12" s="8" t="s">
        <v>337</v>
      </c>
      <c r="J12" s="80"/>
      <c r="K12" s="83"/>
      <c r="L12" s="83"/>
      <c r="M12" s="6" t="s">
        <v>80</v>
      </c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326</v>
      </c>
      <c r="G13" s="6" t="s">
        <v>17</v>
      </c>
      <c r="H13" s="7">
        <v>21</v>
      </c>
      <c r="I13" s="8" t="s">
        <v>338</v>
      </c>
      <c r="J13" s="81"/>
      <c r="K13" s="84"/>
      <c r="L13" s="84"/>
      <c r="M13" s="6" t="s">
        <v>80</v>
      </c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326</v>
      </c>
      <c r="G14" s="6" t="s">
        <v>17</v>
      </c>
      <c r="H14" s="7">
        <v>22</v>
      </c>
      <c r="I14" s="8" t="s">
        <v>339</v>
      </c>
      <c r="J14" s="79">
        <v>1</v>
      </c>
      <c r="K14" s="82">
        <v>600000</v>
      </c>
      <c r="L14" s="82">
        <f t="shared" ref="L14:L29" si="1">J14*K14</f>
        <v>600000</v>
      </c>
      <c r="M14" s="6" t="s">
        <v>80</v>
      </c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326</v>
      </c>
      <c r="G15" s="6" t="s">
        <v>17</v>
      </c>
      <c r="H15" s="7">
        <v>23</v>
      </c>
      <c r="I15" s="8" t="s">
        <v>340</v>
      </c>
      <c r="J15" s="81"/>
      <c r="K15" s="84"/>
      <c r="L15" s="84"/>
      <c r="M15" s="6" t="s">
        <v>80</v>
      </c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326</v>
      </c>
      <c r="G16" s="6" t="s">
        <v>17</v>
      </c>
      <c r="H16" s="7">
        <v>24</v>
      </c>
      <c r="I16" s="8" t="s">
        <v>341</v>
      </c>
      <c r="J16" s="79">
        <v>1</v>
      </c>
      <c r="K16" s="82">
        <v>600000</v>
      </c>
      <c r="L16" s="82">
        <f t="shared" si="1"/>
        <v>600000</v>
      </c>
      <c r="M16" s="6" t="s">
        <v>80</v>
      </c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326</v>
      </c>
      <c r="G17" s="6" t="s">
        <v>17</v>
      </c>
      <c r="H17" s="7">
        <v>25</v>
      </c>
      <c r="I17" s="8" t="s">
        <v>342</v>
      </c>
      <c r="J17" s="80"/>
      <c r="K17" s="83"/>
      <c r="L17" s="83"/>
      <c r="M17" s="6" t="s">
        <v>80</v>
      </c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326</v>
      </c>
      <c r="G18" s="6" t="s">
        <v>17</v>
      </c>
      <c r="H18" s="7">
        <v>26</v>
      </c>
      <c r="I18" s="8" t="s">
        <v>343</v>
      </c>
      <c r="J18" s="81"/>
      <c r="K18" s="84"/>
      <c r="L18" s="84"/>
      <c r="M18" s="6" t="s">
        <v>80</v>
      </c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326</v>
      </c>
      <c r="G19" s="6" t="s">
        <v>17</v>
      </c>
      <c r="H19" s="7">
        <v>28</v>
      </c>
      <c r="I19" s="8" t="s">
        <v>282</v>
      </c>
      <c r="J19" s="79">
        <v>1</v>
      </c>
      <c r="K19" s="82">
        <v>600000</v>
      </c>
      <c r="L19" s="82">
        <f t="shared" si="1"/>
        <v>600000</v>
      </c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326</v>
      </c>
      <c r="G20" s="6" t="s">
        <v>17</v>
      </c>
      <c r="H20" s="7">
        <v>29</v>
      </c>
      <c r="I20" s="8" t="s">
        <v>344</v>
      </c>
      <c r="J20" s="80"/>
      <c r="K20" s="83"/>
      <c r="L20" s="83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326</v>
      </c>
      <c r="G21" s="6" t="s">
        <v>17</v>
      </c>
      <c r="H21" s="7">
        <v>30</v>
      </c>
      <c r="I21" s="8" t="s">
        <v>343</v>
      </c>
      <c r="J21" s="80"/>
      <c r="K21" s="83"/>
      <c r="L21" s="83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326</v>
      </c>
      <c r="G22" s="6" t="s">
        <v>17</v>
      </c>
      <c r="H22" s="7">
        <v>31</v>
      </c>
      <c r="I22" s="8" t="s">
        <v>307</v>
      </c>
      <c r="J22" s="81"/>
      <c r="K22" s="84"/>
      <c r="L22" s="84"/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326</v>
      </c>
      <c r="G23" s="6" t="s">
        <v>17</v>
      </c>
      <c r="H23" s="7">
        <v>32</v>
      </c>
      <c r="I23" s="8" t="s">
        <v>345</v>
      </c>
      <c r="J23" s="79">
        <v>1</v>
      </c>
      <c r="K23" s="82">
        <v>600000</v>
      </c>
      <c r="L23" s="82">
        <f t="shared" si="1"/>
        <v>600000</v>
      </c>
      <c r="M23" s="6" t="s">
        <v>80</v>
      </c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326</v>
      </c>
      <c r="G24" s="6" t="s">
        <v>17</v>
      </c>
      <c r="H24" s="7">
        <v>33</v>
      </c>
      <c r="I24" s="8" t="s">
        <v>344</v>
      </c>
      <c r="J24" s="80"/>
      <c r="K24" s="83"/>
      <c r="L24" s="83"/>
      <c r="M24" s="6" t="s">
        <v>80</v>
      </c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326</v>
      </c>
      <c r="G25" s="6" t="s">
        <v>17</v>
      </c>
      <c r="H25" s="7">
        <v>34</v>
      </c>
      <c r="I25" s="8" t="s">
        <v>36</v>
      </c>
      <c r="J25" s="80"/>
      <c r="K25" s="83"/>
      <c r="L25" s="83"/>
      <c r="M25" s="6" t="s">
        <v>80</v>
      </c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326</v>
      </c>
      <c r="G26" s="6" t="s">
        <v>17</v>
      </c>
      <c r="H26" s="7">
        <v>35</v>
      </c>
      <c r="I26" s="8" t="s">
        <v>346</v>
      </c>
      <c r="J26" s="81"/>
      <c r="K26" s="84"/>
      <c r="L26" s="84"/>
      <c r="M26" s="6" t="s">
        <v>80</v>
      </c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326</v>
      </c>
      <c r="G27" s="6" t="s">
        <v>17</v>
      </c>
      <c r="H27" s="7">
        <v>47</v>
      </c>
      <c r="I27" s="8" t="s">
        <v>347</v>
      </c>
      <c r="J27" s="6">
        <v>1</v>
      </c>
      <c r="K27" s="11">
        <v>380000</v>
      </c>
      <c r="L27" s="11">
        <f t="shared" si="1"/>
        <v>380000</v>
      </c>
      <c r="M27" s="6" t="s">
        <v>80</v>
      </c>
      <c r="N27" s="5"/>
    </row>
    <row r="28" spans="1:14" ht="45" customHeight="1" x14ac:dyDescent="0.3">
      <c r="A28" s="6">
        <v>1665</v>
      </c>
      <c r="B28" s="6" t="s">
        <v>82</v>
      </c>
      <c r="C28" s="6">
        <v>166501</v>
      </c>
      <c r="D28" s="6" t="s">
        <v>83</v>
      </c>
      <c r="E28" s="6" t="s">
        <v>15</v>
      </c>
      <c r="F28" s="6" t="s">
        <v>326</v>
      </c>
      <c r="G28" s="6" t="s">
        <v>17</v>
      </c>
      <c r="H28" s="7">
        <v>48</v>
      </c>
      <c r="I28" s="8" t="s">
        <v>348</v>
      </c>
      <c r="J28" s="6">
        <v>1</v>
      </c>
      <c r="K28" s="11">
        <v>660000</v>
      </c>
      <c r="L28" s="11">
        <f t="shared" si="1"/>
        <v>660000</v>
      </c>
      <c r="M28" s="6"/>
      <c r="N28" s="5"/>
    </row>
    <row r="29" spans="1:14" ht="45" customHeight="1" x14ac:dyDescent="0.3">
      <c r="A29" s="6">
        <v>1680</v>
      </c>
      <c r="B29" s="6" t="s">
        <v>106</v>
      </c>
      <c r="C29" s="6">
        <v>168002</v>
      </c>
      <c r="D29" s="6" t="s">
        <v>107</v>
      </c>
      <c r="E29" s="6" t="s">
        <v>15</v>
      </c>
      <c r="F29" s="6" t="s">
        <v>326</v>
      </c>
      <c r="G29" s="6" t="s">
        <v>108</v>
      </c>
      <c r="H29" s="7">
        <v>62</v>
      </c>
      <c r="I29" s="8" t="s">
        <v>349</v>
      </c>
      <c r="J29" s="6">
        <v>1</v>
      </c>
      <c r="K29" s="11">
        <v>600000</v>
      </c>
      <c r="L29" s="11">
        <f t="shared" si="1"/>
        <v>600000</v>
      </c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326</v>
      </c>
      <c r="G30" s="6" t="s">
        <v>17</v>
      </c>
      <c r="H30" s="7">
        <v>101</v>
      </c>
      <c r="I30" s="8" t="s">
        <v>475</v>
      </c>
      <c r="J30" s="6">
        <v>1</v>
      </c>
      <c r="K30" s="11">
        <v>515000</v>
      </c>
      <c r="L30" s="11">
        <f>J30*K30</f>
        <v>515000</v>
      </c>
      <c r="M30" s="6"/>
      <c r="N30" s="5"/>
    </row>
    <row r="31" spans="1:14" s="37" customFormat="1" ht="45" customHeight="1" x14ac:dyDescent="0.3">
      <c r="A31" s="32">
        <v>1655</v>
      </c>
      <c r="B31" s="32" t="s">
        <v>71</v>
      </c>
      <c r="C31" s="32">
        <v>165522</v>
      </c>
      <c r="D31" s="32" t="s">
        <v>72</v>
      </c>
      <c r="E31" s="32" t="s">
        <v>15</v>
      </c>
      <c r="F31" s="32" t="s">
        <v>326</v>
      </c>
      <c r="G31" s="32" t="s">
        <v>17</v>
      </c>
      <c r="H31" s="33">
        <v>46</v>
      </c>
      <c r="I31" s="34" t="s">
        <v>476</v>
      </c>
      <c r="J31" s="32">
        <v>1</v>
      </c>
      <c r="K31" s="35">
        <v>1000000</v>
      </c>
      <c r="L31" s="35">
        <f>J31*K31</f>
        <v>1000000</v>
      </c>
      <c r="M31" s="32" t="s">
        <v>477</v>
      </c>
      <c r="N31" s="36"/>
    </row>
    <row r="32" spans="1:14" ht="45" customHeight="1" x14ac:dyDescent="0.3">
      <c r="A32" s="70">
        <v>1655</v>
      </c>
      <c r="B32" s="70" t="s">
        <v>71</v>
      </c>
      <c r="C32" s="70">
        <v>165522</v>
      </c>
      <c r="D32" s="70" t="s">
        <v>72</v>
      </c>
      <c r="E32" s="70" t="s">
        <v>15</v>
      </c>
      <c r="F32" s="70" t="s">
        <v>534</v>
      </c>
      <c r="G32" s="70" t="s">
        <v>17</v>
      </c>
      <c r="H32" s="7">
        <v>110</v>
      </c>
      <c r="I32" s="8" t="s">
        <v>535</v>
      </c>
      <c r="J32" s="70">
        <v>1</v>
      </c>
      <c r="K32" s="71">
        <v>1675000</v>
      </c>
      <c r="L32" s="71">
        <f t="shared" ref="L32" si="2">J32*K32</f>
        <v>1675000</v>
      </c>
      <c r="M32" s="70" t="s">
        <v>536</v>
      </c>
      <c r="N32" s="69"/>
    </row>
    <row r="33" spans="12:12" x14ac:dyDescent="0.3">
      <c r="L33" s="12">
        <f>SUM(L2:L32)</f>
        <v>9630000</v>
      </c>
    </row>
  </sheetData>
  <mergeCells count="24">
    <mergeCell ref="J2:J5"/>
    <mergeCell ref="K2:K5"/>
    <mergeCell ref="L2:L5"/>
    <mergeCell ref="J6:J8"/>
    <mergeCell ref="K6:K8"/>
    <mergeCell ref="L6:L8"/>
    <mergeCell ref="J9:J10"/>
    <mergeCell ref="K9:K10"/>
    <mergeCell ref="L9:L10"/>
    <mergeCell ref="J11:J13"/>
    <mergeCell ref="K11:K13"/>
    <mergeCell ref="L11:L13"/>
    <mergeCell ref="J14:J15"/>
    <mergeCell ref="K14:K15"/>
    <mergeCell ref="L14:L15"/>
    <mergeCell ref="J23:J26"/>
    <mergeCell ref="K23:K26"/>
    <mergeCell ref="L23:L26"/>
    <mergeCell ref="J16:J18"/>
    <mergeCell ref="K16:K18"/>
    <mergeCell ref="L16:L18"/>
    <mergeCell ref="J19:J22"/>
    <mergeCell ref="K19:K22"/>
    <mergeCell ref="L19:L22"/>
  </mergeCells>
  <pageMargins left="0.25" right="0.25" top="0.75" bottom="0.75" header="0.3" footer="0.3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CAMPESTRES</vt:lpstr>
      <vt:lpstr>LA ORQUIDEA</vt:lpstr>
      <vt:lpstr>EL CHOCO</vt:lpstr>
      <vt:lpstr>LOS ALPES</vt:lpstr>
      <vt:lpstr>EL ROSAL</vt:lpstr>
      <vt:lpstr>EL CARMEN</vt:lpstr>
      <vt:lpstr>ALTO RETIRO</vt:lpstr>
      <vt:lpstr>LA ESTRELLA</vt:lpstr>
      <vt:lpstr>BAJO RETIRO</vt:lpstr>
      <vt:lpstr>CHILICAMBE</vt:lpstr>
      <vt:lpstr>EL CEDRO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argel ramirez minu</dc:creator>
  <cp:lastModifiedBy>argel ramirez minu</cp:lastModifiedBy>
  <dcterms:created xsi:type="dcterms:W3CDTF">2020-07-30T19:53:41Z</dcterms:created>
  <dcterms:modified xsi:type="dcterms:W3CDTF">2021-08-03T16:09:34Z</dcterms:modified>
</cp:coreProperties>
</file>